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 firstSheet="11" activeTab="19"/>
  </bookViews>
  <sheets>
    <sheet name="Afonso Cláudio" sheetId="4" r:id="rId1"/>
    <sheet name="Vila Velha" sheetId="5" r:id="rId2"/>
    <sheet name="Serra" sheetId="6" r:id="rId3"/>
    <sheet name="Cariacica" sheetId="7" r:id="rId4"/>
    <sheet name="Domingos Martins" sheetId="8" r:id="rId5"/>
    <sheet name="Marechal Floriano" sheetId="9" r:id="rId6"/>
    <sheet name="Santa Leopoldina" sheetId="10" r:id="rId7"/>
    <sheet name="Fundão" sheetId="13" r:id="rId8"/>
    <sheet name="Santa Teresa" sheetId="14" r:id="rId9"/>
    <sheet name="Santa Maria de Jetibá" sheetId="15" r:id="rId10"/>
    <sheet name="Conceição do Castelo" sheetId="16" r:id="rId11"/>
    <sheet name="Brejetuba" sheetId="17" r:id="rId12"/>
    <sheet name="Guarapari" sheetId="18" r:id="rId13"/>
    <sheet name="Ibatiba" sheetId="19" r:id="rId14"/>
    <sheet name="Itaguaçu" sheetId="20" r:id="rId15"/>
    <sheet name="Itarana" sheetId="21" r:id="rId16"/>
    <sheet name="Laranja da Terra" sheetId="22" r:id="rId17"/>
    <sheet name="Viana" sheetId="23" r:id="rId18"/>
    <sheet name="Venda Nova do Imigrante" sheetId="24" r:id="rId19"/>
    <sheet name="Vitória" sheetId="25" r:id="rId20"/>
  </sheets>
  <calcPr calcId="124519"/>
</workbook>
</file>

<file path=xl/calcChain.xml><?xml version="1.0" encoding="utf-8"?>
<calcChain xmlns="http://schemas.openxmlformats.org/spreadsheetml/2006/main">
  <c r="I46" i="25"/>
  <c r="I49" s="1"/>
  <c r="G46"/>
  <c r="F46"/>
  <c r="E46"/>
  <c r="D46"/>
  <c r="I45"/>
  <c r="I49" i="24"/>
  <c r="I46"/>
  <c r="G46"/>
  <c r="G49" s="1"/>
  <c r="F46"/>
  <c r="F49" s="1"/>
  <c r="E46"/>
  <c r="D46"/>
  <c r="D49" s="1"/>
  <c r="I45"/>
  <c r="I46" i="23"/>
  <c r="I48" s="1"/>
  <c r="G46"/>
  <c r="F46"/>
  <c r="E46"/>
  <c r="E48" s="1"/>
  <c r="D46"/>
  <c r="I45"/>
  <c r="I49" i="22"/>
  <c r="G49"/>
  <c r="D49"/>
  <c r="I49" i="21"/>
  <c r="I46"/>
  <c r="G46"/>
  <c r="F46"/>
  <c r="E46"/>
  <c r="E49" s="1"/>
  <c r="D46"/>
  <c r="I45"/>
  <c r="I49" i="20"/>
  <c r="I46"/>
  <c r="G46"/>
  <c r="G48" s="1"/>
  <c r="F46"/>
  <c r="F49" s="1"/>
  <c r="E46"/>
  <c r="E49" s="1"/>
  <c r="D46"/>
  <c r="D49" s="1"/>
  <c r="I45"/>
  <c r="I50" i="19"/>
  <c r="I47"/>
  <c r="G47"/>
  <c r="F47"/>
  <c r="E47"/>
  <c r="D47"/>
  <c r="D49" s="1"/>
  <c r="I46"/>
  <c r="I47" i="18"/>
  <c r="G47"/>
  <c r="F47"/>
  <c r="E47"/>
  <c r="D47"/>
  <c r="I46"/>
  <c r="I47" i="17"/>
  <c r="G47"/>
  <c r="G50" s="1"/>
  <c r="F47"/>
  <c r="F50" s="1"/>
  <c r="E47"/>
  <c r="E49" s="1"/>
  <c r="D47"/>
  <c r="D50" s="1"/>
  <c r="I46"/>
  <c r="G47" i="16"/>
  <c r="F47"/>
  <c r="E47"/>
  <c r="D47"/>
  <c r="G47" i="15"/>
  <c r="F47"/>
  <c r="I46"/>
  <c r="E47"/>
  <c r="D47"/>
  <c r="G47" i="13"/>
  <c r="F47"/>
  <c r="E47"/>
  <c r="I47" s="1"/>
  <c r="D47"/>
  <c r="G47" i="9"/>
  <c r="F47"/>
  <c r="E47"/>
  <c r="D47"/>
  <c r="I50" i="7"/>
  <c r="I47"/>
  <c r="G47"/>
  <c r="F47"/>
  <c r="E47"/>
  <c r="D47"/>
  <c r="I50" i="6"/>
  <c r="I47"/>
  <c r="G47"/>
  <c r="F47"/>
  <c r="E47"/>
  <c r="D47"/>
  <c r="G47" i="5"/>
  <c r="F47"/>
  <c r="E47"/>
  <c r="D47"/>
  <c r="I44" i="4"/>
  <c r="G45"/>
  <c r="F45"/>
  <c r="E45"/>
  <c r="D45"/>
  <c r="I35" i="5"/>
  <c r="I32"/>
  <c r="I31"/>
  <c r="I47" i="25"/>
  <c r="I48" s="1"/>
  <c r="I47" i="24"/>
  <c r="I47" i="23"/>
  <c r="I47" i="22"/>
  <c r="I47" i="21"/>
  <c r="I48" s="1"/>
  <c r="I47" i="20"/>
  <c r="I48" i="19"/>
  <c r="I48" i="18"/>
  <c r="I49" s="1"/>
  <c r="I48" i="17"/>
  <c r="I49" i="14"/>
  <c r="I48" i="5"/>
  <c r="I34" i="25"/>
  <c r="I30"/>
  <c r="I15"/>
  <c r="I11"/>
  <c r="I15" i="24"/>
  <c r="I34"/>
  <c r="I30"/>
  <c r="I11"/>
  <c r="I34" i="23"/>
  <c r="I31"/>
  <c r="I30"/>
  <c r="I15"/>
  <c r="I11"/>
  <c r="I34" i="21"/>
  <c r="I31"/>
  <c r="I30"/>
  <c r="I15"/>
  <c r="I12"/>
  <c r="I11"/>
  <c r="I34" i="20"/>
  <c r="I31"/>
  <c r="I30"/>
  <c r="I15"/>
  <c r="I12"/>
  <c r="I11"/>
  <c r="I35" i="19"/>
  <c r="I13"/>
  <c r="I30"/>
  <c r="I31"/>
  <c r="I12"/>
  <c r="I35" i="18"/>
  <c r="I32"/>
  <c r="I31"/>
  <c r="I16"/>
  <c r="I13"/>
  <c r="I12"/>
  <c r="I35" i="17"/>
  <c r="I32"/>
  <c r="I16"/>
  <c r="I13"/>
  <c r="I31"/>
  <c r="I12"/>
  <c r="I29" i="25"/>
  <c r="I28"/>
  <c r="I27"/>
  <c r="I26"/>
  <c r="I10"/>
  <c r="I9"/>
  <c r="I8"/>
  <c r="I7"/>
  <c r="I29" i="24"/>
  <c r="I28"/>
  <c r="I27"/>
  <c r="I10"/>
  <c r="I9"/>
  <c r="I8"/>
  <c r="I29" i="23"/>
  <c r="I28"/>
  <c r="I27"/>
  <c r="I10"/>
  <c r="I9"/>
  <c r="I8"/>
  <c r="I29" i="22"/>
  <c r="I28"/>
  <c r="I27"/>
  <c r="I10"/>
  <c r="I9"/>
  <c r="I8"/>
  <c r="I29" i="21"/>
  <c r="I28"/>
  <c r="I27"/>
  <c r="I10"/>
  <c r="I9"/>
  <c r="I8"/>
  <c r="I29" i="20"/>
  <c r="I28"/>
  <c r="I27"/>
  <c r="I10"/>
  <c r="I9"/>
  <c r="I8"/>
  <c r="I29" i="19"/>
  <c r="I28"/>
  <c r="I11"/>
  <c r="B13"/>
  <c r="I10"/>
  <c r="I9"/>
  <c r="I30" i="18"/>
  <c r="I29"/>
  <c r="I28"/>
  <c r="I11"/>
  <c r="I10"/>
  <c r="I9"/>
  <c r="I30" i="17"/>
  <c r="I29"/>
  <c r="I28"/>
  <c r="I11"/>
  <c r="I10"/>
  <c r="I9"/>
  <c r="G49" i="25"/>
  <c r="F49"/>
  <c r="E49"/>
  <c r="D49"/>
  <c r="G48"/>
  <c r="F48"/>
  <c r="E48"/>
  <c r="D48"/>
  <c r="D34"/>
  <c r="H31"/>
  <c r="H34" s="1"/>
  <c r="G31"/>
  <c r="G34" s="1"/>
  <c r="F31"/>
  <c r="F34" s="1"/>
  <c r="E31"/>
  <c r="E34" s="1"/>
  <c r="D31"/>
  <c r="D33" s="1"/>
  <c r="C31"/>
  <c r="C34" s="1"/>
  <c r="B31"/>
  <c r="H12"/>
  <c r="H14" s="1"/>
  <c r="G12"/>
  <c r="G14" s="1"/>
  <c r="F12"/>
  <c r="F15" s="1"/>
  <c r="E12"/>
  <c r="E14" s="1"/>
  <c r="D12"/>
  <c r="D14" s="1"/>
  <c r="C12"/>
  <c r="C15" s="1"/>
  <c r="B12"/>
  <c r="E49" i="24"/>
  <c r="E48"/>
  <c r="H31"/>
  <c r="H34" s="1"/>
  <c r="G31"/>
  <c r="F31"/>
  <c r="E31"/>
  <c r="E34" s="1"/>
  <c r="D31"/>
  <c r="D34" s="1"/>
  <c r="C31"/>
  <c r="C34" s="1"/>
  <c r="B31"/>
  <c r="H12"/>
  <c r="H14" s="1"/>
  <c r="G12"/>
  <c r="G14" s="1"/>
  <c r="F12"/>
  <c r="F14" s="1"/>
  <c r="E12"/>
  <c r="E14" s="1"/>
  <c r="D12"/>
  <c r="D14" s="1"/>
  <c r="C12"/>
  <c r="B12"/>
  <c r="G49" i="23"/>
  <c r="F49"/>
  <c r="D49"/>
  <c r="G48"/>
  <c r="F48"/>
  <c r="D48"/>
  <c r="H31"/>
  <c r="H34" s="1"/>
  <c r="G31"/>
  <c r="G34" s="1"/>
  <c r="F31"/>
  <c r="F34" s="1"/>
  <c r="E31"/>
  <c r="E34" s="1"/>
  <c r="D31"/>
  <c r="D34" s="1"/>
  <c r="C31"/>
  <c r="C34" s="1"/>
  <c r="B31"/>
  <c r="H12"/>
  <c r="H14" s="1"/>
  <c r="G12"/>
  <c r="G14" s="1"/>
  <c r="F12"/>
  <c r="F15" s="1"/>
  <c r="E12"/>
  <c r="E14" s="1"/>
  <c r="D12"/>
  <c r="D14" s="1"/>
  <c r="C12"/>
  <c r="C15" s="1"/>
  <c r="B12"/>
  <c r="G48" i="22"/>
  <c r="F48"/>
  <c r="H31"/>
  <c r="H34" s="1"/>
  <c r="G31"/>
  <c r="G34" s="1"/>
  <c r="F31"/>
  <c r="F34" s="1"/>
  <c r="E31"/>
  <c r="E34" s="1"/>
  <c r="D31"/>
  <c r="D34" s="1"/>
  <c r="C31"/>
  <c r="C34" s="1"/>
  <c r="B31"/>
  <c r="B34" s="1"/>
  <c r="H12"/>
  <c r="H14" s="1"/>
  <c r="G12"/>
  <c r="G14" s="1"/>
  <c r="F12"/>
  <c r="F15" s="1"/>
  <c r="E12"/>
  <c r="E14" s="1"/>
  <c r="D12"/>
  <c r="D14" s="1"/>
  <c r="C12"/>
  <c r="C15" s="1"/>
  <c r="B12"/>
  <c r="G49" i="21"/>
  <c r="F49"/>
  <c r="D49"/>
  <c r="G48"/>
  <c r="F48"/>
  <c r="D48"/>
  <c r="H31"/>
  <c r="G31"/>
  <c r="G34" s="1"/>
  <c r="F31"/>
  <c r="F34" s="1"/>
  <c r="E31"/>
  <c r="E34" s="1"/>
  <c r="D31"/>
  <c r="D34" s="1"/>
  <c r="C31"/>
  <c r="C34" s="1"/>
  <c r="B31"/>
  <c r="H12"/>
  <c r="H14" s="1"/>
  <c r="G12"/>
  <c r="G14" s="1"/>
  <c r="F12"/>
  <c r="F15" s="1"/>
  <c r="E12"/>
  <c r="E14" s="1"/>
  <c r="D12"/>
  <c r="D14" s="1"/>
  <c r="C12"/>
  <c r="C15" s="1"/>
  <c r="B12"/>
  <c r="F48" i="20"/>
  <c r="E48"/>
  <c r="H31"/>
  <c r="H34" s="1"/>
  <c r="G31"/>
  <c r="G34" s="1"/>
  <c r="F31"/>
  <c r="E31"/>
  <c r="E34" s="1"/>
  <c r="D31"/>
  <c r="D34" s="1"/>
  <c r="C31"/>
  <c r="C34" s="1"/>
  <c r="B31"/>
  <c r="H12"/>
  <c r="H14" s="1"/>
  <c r="G12"/>
  <c r="G14" s="1"/>
  <c r="F12"/>
  <c r="F15" s="1"/>
  <c r="E12"/>
  <c r="E14" s="1"/>
  <c r="D12"/>
  <c r="D14" s="1"/>
  <c r="C12"/>
  <c r="C15" s="1"/>
  <c r="B12"/>
  <c r="G50" i="19"/>
  <c r="F50"/>
  <c r="E50"/>
  <c r="G49"/>
  <c r="F49"/>
  <c r="E49"/>
  <c r="H32"/>
  <c r="G32"/>
  <c r="F32"/>
  <c r="F35" s="1"/>
  <c r="E32"/>
  <c r="E35" s="1"/>
  <c r="D32"/>
  <c r="D35" s="1"/>
  <c r="C32"/>
  <c r="C35" s="1"/>
  <c r="B32"/>
  <c r="B35" s="1"/>
  <c r="H13"/>
  <c r="H15" s="1"/>
  <c r="G13"/>
  <c r="G15" s="1"/>
  <c r="F13"/>
  <c r="F15" s="1"/>
  <c r="E13"/>
  <c r="E15" s="1"/>
  <c r="D13"/>
  <c r="D15" s="1"/>
  <c r="C13"/>
  <c r="C16" s="1"/>
  <c r="B16"/>
  <c r="G50" i="18"/>
  <c r="F50"/>
  <c r="E50"/>
  <c r="D50"/>
  <c r="G49"/>
  <c r="F49"/>
  <c r="E49"/>
  <c r="D49"/>
  <c r="H32"/>
  <c r="H35" s="1"/>
  <c r="G32"/>
  <c r="G35" s="1"/>
  <c r="F32"/>
  <c r="F34" s="1"/>
  <c r="E32"/>
  <c r="E35" s="1"/>
  <c r="D32"/>
  <c r="D35" s="1"/>
  <c r="C32"/>
  <c r="C35" s="1"/>
  <c r="B32"/>
  <c r="H13"/>
  <c r="H15" s="1"/>
  <c r="G13"/>
  <c r="G15" s="1"/>
  <c r="F13"/>
  <c r="F16" s="1"/>
  <c r="E13"/>
  <c r="E15" s="1"/>
  <c r="D13"/>
  <c r="D15" s="1"/>
  <c r="C13"/>
  <c r="C16" s="1"/>
  <c r="B13"/>
  <c r="B16" s="1"/>
  <c r="G49" i="17"/>
  <c r="F49"/>
  <c r="H32"/>
  <c r="G32"/>
  <c r="G35" s="1"/>
  <c r="F32"/>
  <c r="F35" s="1"/>
  <c r="E32"/>
  <c r="E35" s="1"/>
  <c r="D32"/>
  <c r="D35" s="1"/>
  <c r="C32"/>
  <c r="C35" s="1"/>
  <c r="B32"/>
  <c r="H13"/>
  <c r="H15" s="1"/>
  <c r="G13"/>
  <c r="G15" s="1"/>
  <c r="F13"/>
  <c r="F15" s="1"/>
  <c r="E13"/>
  <c r="E15" s="1"/>
  <c r="D13"/>
  <c r="D15" s="1"/>
  <c r="C13"/>
  <c r="C16" s="1"/>
  <c r="B13"/>
  <c r="B16" s="1"/>
  <c r="I13" i="10"/>
  <c r="I16" i="7"/>
  <c r="I35" i="6"/>
  <c r="I31"/>
  <c r="I31" i="4"/>
  <c r="I12"/>
  <c r="I35" i="16"/>
  <c r="I32"/>
  <c r="I31"/>
  <c r="I16"/>
  <c r="I13"/>
  <c r="I12"/>
  <c r="I35" i="15"/>
  <c r="I32"/>
  <c r="I31"/>
  <c r="I16"/>
  <c r="I13"/>
  <c r="I12"/>
  <c r="I31" i="14"/>
  <c r="I16"/>
  <c r="I13"/>
  <c r="I12"/>
  <c r="I35" i="13"/>
  <c r="I32"/>
  <c r="I31"/>
  <c r="I16"/>
  <c r="I13"/>
  <c r="I12"/>
  <c r="I35" i="10"/>
  <c r="I32"/>
  <c r="I16"/>
  <c r="I31" i="9"/>
  <c r="I16"/>
  <c r="I12"/>
  <c r="I35" i="8"/>
  <c r="I32"/>
  <c r="I31"/>
  <c r="I13"/>
  <c r="I16"/>
  <c r="I12"/>
  <c r="I35" i="7"/>
  <c r="I31"/>
  <c r="I12"/>
  <c r="I33" i="6"/>
  <c r="I32"/>
  <c r="I12"/>
  <c r="I14"/>
  <c r="I16"/>
  <c r="I12" i="5"/>
  <c r="I9"/>
  <c r="I30" i="4"/>
  <c r="I46" i="16"/>
  <c r="I47" i="14"/>
  <c r="I46"/>
  <c r="I46" i="13"/>
  <c r="I47" i="9"/>
  <c r="I46"/>
  <c r="I47" i="8"/>
  <c r="I46"/>
  <c r="I46" i="7"/>
  <c r="I47" i="5"/>
  <c r="I46"/>
  <c r="D49"/>
  <c r="I48" i="24" l="1"/>
  <c r="G48"/>
  <c r="F48"/>
  <c r="D48"/>
  <c r="I49" i="23"/>
  <c r="E49"/>
  <c r="I48" i="22"/>
  <c r="E48"/>
  <c r="D48"/>
  <c r="E48" i="21"/>
  <c r="I48" i="20"/>
  <c r="G49"/>
  <c r="D48"/>
  <c r="I49" i="19"/>
  <c r="D50"/>
  <c r="I49" i="17"/>
  <c r="E50"/>
  <c r="D49"/>
  <c r="I47" i="16"/>
  <c r="I47" i="15"/>
  <c r="I50" i="18"/>
  <c r="I31" i="25"/>
  <c r="I33" s="1"/>
  <c r="I12"/>
  <c r="I14" s="1"/>
  <c r="I31" i="24"/>
  <c r="I33" s="1"/>
  <c r="I12"/>
  <c r="I14" s="1"/>
  <c r="I33" i="23"/>
  <c r="I12"/>
  <c r="I14" s="1"/>
  <c r="I12" i="22"/>
  <c r="I14" s="1"/>
  <c r="I33" i="21"/>
  <c r="I14"/>
  <c r="I33" i="20"/>
  <c r="I14"/>
  <c r="I34" i="18"/>
  <c r="I34" i="17"/>
  <c r="B14" i="25"/>
  <c r="F14"/>
  <c r="B15"/>
  <c r="B33"/>
  <c r="F33"/>
  <c r="B34"/>
  <c r="E33"/>
  <c r="H33"/>
  <c r="C14"/>
  <c r="C33"/>
  <c r="G33"/>
  <c r="F15" i="24"/>
  <c r="D33"/>
  <c r="H33"/>
  <c r="C14"/>
  <c r="C33"/>
  <c r="G33"/>
  <c r="B14"/>
  <c r="B15"/>
  <c r="B33"/>
  <c r="F33"/>
  <c r="B34"/>
  <c r="E33"/>
  <c r="B14" i="23"/>
  <c r="F14"/>
  <c r="B15"/>
  <c r="B33"/>
  <c r="F33"/>
  <c r="B34"/>
  <c r="E33"/>
  <c r="D33"/>
  <c r="H33"/>
  <c r="C14"/>
  <c r="C33"/>
  <c r="G33"/>
  <c r="I34" i="22"/>
  <c r="B14"/>
  <c r="B15"/>
  <c r="I15" s="1"/>
  <c r="B33"/>
  <c r="F33"/>
  <c r="I31"/>
  <c r="I33" s="1"/>
  <c r="E33"/>
  <c r="C14"/>
  <c r="C33"/>
  <c r="G33"/>
  <c r="F14"/>
  <c r="D33"/>
  <c r="H33"/>
  <c r="B14" i="21"/>
  <c r="F14"/>
  <c r="B15"/>
  <c r="B33"/>
  <c r="F33"/>
  <c r="B34"/>
  <c r="E33"/>
  <c r="D33"/>
  <c r="H33"/>
  <c r="C14"/>
  <c r="C33"/>
  <c r="G33"/>
  <c r="B14" i="20"/>
  <c r="F14"/>
  <c r="B15"/>
  <c r="B33"/>
  <c r="F33"/>
  <c r="B34"/>
  <c r="E33"/>
  <c r="C14"/>
  <c r="C33"/>
  <c r="G33"/>
  <c r="D33"/>
  <c r="H33"/>
  <c r="I15" i="19"/>
  <c r="I32"/>
  <c r="I34" s="1"/>
  <c r="E34"/>
  <c r="F16"/>
  <c r="I16" s="1"/>
  <c r="D34"/>
  <c r="H34"/>
  <c r="C15"/>
  <c r="C34"/>
  <c r="G34"/>
  <c r="B15"/>
  <c r="B34"/>
  <c r="F34"/>
  <c r="C15" i="18"/>
  <c r="C34"/>
  <c r="B34"/>
  <c r="B35"/>
  <c r="F35"/>
  <c r="I15"/>
  <c r="E34"/>
  <c r="G34"/>
  <c r="B15"/>
  <c r="F15"/>
  <c r="D34"/>
  <c r="H34"/>
  <c r="F16" i="17"/>
  <c r="I15"/>
  <c r="D34"/>
  <c r="H34"/>
  <c r="C34"/>
  <c r="G34"/>
  <c r="C15"/>
  <c r="B34"/>
  <c r="F34"/>
  <c r="B35"/>
  <c r="B15"/>
  <c r="E34"/>
  <c r="I50"/>
  <c r="G48" i="4"/>
  <c r="F48"/>
  <c r="E48"/>
  <c r="D48"/>
  <c r="G47"/>
  <c r="F47"/>
  <c r="E47"/>
  <c r="D47"/>
  <c r="I45"/>
  <c r="I46"/>
  <c r="I48" l="1"/>
  <c r="I50" i="16"/>
  <c r="G50"/>
  <c r="F50"/>
  <c r="E50"/>
  <c r="D50"/>
  <c r="I49"/>
  <c r="G49"/>
  <c r="F49"/>
  <c r="E49"/>
  <c r="D49"/>
  <c r="H32"/>
  <c r="G32"/>
  <c r="F32"/>
  <c r="E32"/>
  <c r="E35" s="1"/>
  <c r="D32"/>
  <c r="C32"/>
  <c r="B32"/>
  <c r="H13"/>
  <c r="G13"/>
  <c r="F13"/>
  <c r="F16" s="1"/>
  <c r="E13"/>
  <c r="D13"/>
  <c r="C13"/>
  <c r="C16" s="1"/>
  <c r="B13"/>
  <c r="I47" i="4" l="1"/>
  <c r="D35" i="16"/>
  <c r="H35"/>
  <c r="C35"/>
  <c r="G35"/>
  <c r="B35"/>
  <c r="F35"/>
  <c r="C15"/>
  <c r="G15"/>
  <c r="C34"/>
  <c r="G34"/>
  <c r="B15"/>
  <c r="F15"/>
  <c r="B16"/>
  <c r="B34"/>
  <c r="F34"/>
  <c r="E15"/>
  <c r="E34"/>
  <c r="D15"/>
  <c r="H15"/>
  <c r="D34"/>
  <c r="H34"/>
  <c r="I50" i="15"/>
  <c r="G50"/>
  <c r="F50"/>
  <c r="E50"/>
  <c r="D50"/>
  <c r="I49"/>
  <c r="G49"/>
  <c r="F49"/>
  <c r="E49"/>
  <c r="D49"/>
  <c r="H32"/>
  <c r="G32"/>
  <c r="F32"/>
  <c r="E32"/>
  <c r="D32"/>
  <c r="C32"/>
  <c r="B32"/>
  <c r="B35" s="1"/>
  <c r="H13"/>
  <c r="G13"/>
  <c r="F13"/>
  <c r="E13"/>
  <c r="D13"/>
  <c r="C13"/>
  <c r="C16" s="1"/>
  <c r="B13"/>
  <c r="B16" s="1"/>
  <c r="D49" i="14"/>
  <c r="E50"/>
  <c r="F50"/>
  <c r="G50"/>
  <c r="I50"/>
  <c r="D50"/>
  <c r="E49"/>
  <c r="F49"/>
  <c r="G49"/>
  <c r="H32"/>
  <c r="H35" s="1"/>
  <c r="G32"/>
  <c r="G35" s="1"/>
  <c r="F32"/>
  <c r="F35" s="1"/>
  <c r="E32"/>
  <c r="E35" s="1"/>
  <c r="D32"/>
  <c r="D35" s="1"/>
  <c r="C32"/>
  <c r="C35" s="1"/>
  <c r="B32"/>
  <c r="H13"/>
  <c r="H16" s="1"/>
  <c r="G13"/>
  <c r="F13"/>
  <c r="F16" s="1"/>
  <c r="E13"/>
  <c r="D13"/>
  <c r="C13"/>
  <c r="C16" s="1"/>
  <c r="B13"/>
  <c r="B16" s="1"/>
  <c r="G50" i="13"/>
  <c r="F50"/>
  <c r="E50"/>
  <c r="D50"/>
  <c r="I49"/>
  <c r="G49"/>
  <c r="F49"/>
  <c r="E49"/>
  <c r="D49"/>
  <c r="I50"/>
  <c r="H32"/>
  <c r="H35" s="1"/>
  <c r="G32"/>
  <c r="G35" s="1"/>
  <c r="F32"/>
  <c r="F35" s="1"/>
  <c r="E32"/>
  <c r="E35" s="1"/>
  <c r="D32"/>
  <c r="D35" s="1"/>
  <c r="C32"/>
  <c r="C35" s="1"/>
  <c r="B32"/>
  <c r="H13"/>
  <c r="G13"/>
  <c r="F13"/>
  <c r="F16" s="1"/>
  <c r="E13"/>
  <c r="E16" s="1"/>
  <c r="D13"/>
  <c r="C13"/>
  <c r="C16" s="1"/>
  <c r="B13"/>
  <c r="B35" i="14" l="1"/>
  <c r="I35" s="1"/>
  <c r="I32"/>
  <c r="I15" i="16"/>
  <c r="I34"/>
  <c r="E35" i="15"/>
  <c r="D35"/>
  <c r="H35"/>
  <c r="C35"/>
  <c r="G35"/>
  <c r="F16"/>
  <c r="E15"/>
  <c r="E34"/>
  <c r="D15"/>
  <c r="H15"/>
  <c r="D34"/>
  <c r="H34"/>
  <c r="C15"/>
  <c r="G15"/>
  <c r="C34"/>
  <c r="G34"/>
  <c r="B15"/>
  <c r="F15"/>
  <c r="B34"/>
  <c r="F34"/>
  <c r="E15" i="14"/>
  <c r="E34"/>
  <c r="D15"/>
  <c r="H15"/>
  <c r="D34"/>
  <c r="H34"/>
  <c r="C15"/>
  <c r="G15"/>
  <c r="C34"/>
  <c r="G34"/>
  <c r="B15"/>
  <c r="F15"/>
  <c r="B34"/>
  <c r="F34"/>
  <c r="I34" i="13"/>
  <c r="D15"/>
  <c r="H15"/>
  <c r="D34"/>
  <c r="H34"/>
  <c r="C15"/>
  <c r="G15"/>
  <c r="C34"/>
  <c r="G34"/>
  <c r="B15"/>
  <c r="F15"/>
  <c r="B16"/>
  <c r="B34"/>
  <c r="F34"/>
  <c r="B35"/>
  <c r="E15"/>
  <c r="E34"/>
  <c r="E50" i="10"/>
  <c r="F50"/>
  <c r="G50"/>
  <c r="D50"/>
  <c r="E49"/>
  <c r="F49"/>
  <c r="G49"/>
  <c r="D49"/>
  <c r="I48"/>
  <c r="I50" s="1"/>
  <c r="H32"/>
  <c r="G32"/>
  <c r="G35" s="1"/>
  <c r="F32"/>
  <c r="F35" s="1"/>
  <c r="E32"/>
  <c r="E35" s="1"/>
  <c r="D32"/>
  <c r="D35" s="1"/>
  <c r="C32"/>
  <c r="C35" s="1"/>
  <c r="B32"/>
  <c r="H13"/>
  <c r="H16" s="1"/>
  <c r="G13"/>
  <c r="G16" s="1"/>
  <c r="F13"/>
  <c r="F16" s="1"/>
  <c r="E13"/>
  <c r="E16" s="1"/>
  <c r="D13"/>
  <c r="C13"/>
  <c r="C16" s="1"/>
  <c r="B13"/>
  <c r="I50" i="9"/>
  <c r="G50"/>
  <c r="F50"/>
  <c r="E50"/>
  <c r="D50"/>
  <c r="I49"/>
  <c r="G49"/>
  <c r="F49"/>
  <c r="E49"/>
  <c r="D49"/>
  <c r="H32"/>
  <c r="H35" s="1"/>
  <c r="G32"/>
  <c r="G35" s="1"/>
  <c r="F32"/>
  <c r="E32"/>
  <c r="E35" s="1"/>
  <c r="D32"/>
  <c r="D35" s="1"/>
  <c r="C32"/>
  <c r="B32"/>
  <c r="I32" s="1"/>
  <c r="H13"/>
  <c r="H16" s="1"/>
  <c r="G13"/>
  <c r="F13"/>
  <c r="F16" s="1"/>
  <c r="E13"/>
  <c r="D13"/>
  <c r="C13"/>
  <c r="C16" s="1"/>
  <c r="B13"/>
  <c r="I13" s="1"/>
  <c r="I50" i="8"/>
  <c r="G50"/>
  <c r="F50"/>
  <c r="E50"/>
  <c r="D50"/>
  <c r="I49"/>
  <c r="G49"/>
  <c r="F49"/>
  <c r="E49"/>
  <c r="D49"/>
  <c r="H32"/>
  <c r="H35" s="1"/>
  <c r="G32"/>
  <c r="G35" s="1"/>
  <c r="F32"/>
  <c r="E32"/>
  <c r="E35" s="1"/>
  <c r="D32"/>
  <c r="D35" s="1"/>
  <c r="C32"/>
  <c r="C35" s="1"/>
  <c r="B32"/>
  <c r="H13"/>
  <c r="G13"/>
  <c r="F13"/>
  <c r="F16" s="1"/>
  <c r="E13"/>
  <c r="E16" s="1"/>
  <c r="D13"/>
  <c r="C13"/>
  <c r="C16" s="1"/>
  <c r="B13"/>
  <c r="G50" i="7"/>
  <c r="F50"/>
  <c r="E50"/>
  <c r="D50"/>
  <c r="G49"/>
  <c r="F49"/>
  <c r="E49"/>
  <c r="D49"/>
  <c r="I49"/>
  <c r="H32"/>
  <c r="H35" s="1"/>
  <c r="G32"/>
  <c r="G35" s="1"/>
  <c r="F32"/>
  <c r="F35" s="1"/>
  <c r="E32"/>
  <c r="E35" s="1"/>
  <c r="D32"/>
  <c r="D35" s="1"/>
  <c r="C32"/>
  <c r="C35" s="1"/>
  <c r="B32"/>
  <c r="H13"/>
  <c r="G13"/>
  <c r="F13"/>
  <c r="F16" s="1"/>
  <c r="E13"/>
  <c r="E16" s="1"/>
  <c r="D13"/>
  <c r="C13"/>
  <c r="C16" s="1"/>
  <c r="B13"/>
  <c r="I48" i="6"/>
  <c r="I49"/>
  <c r="I46"/>
  <c r="G50"/>
  <c r="F50"/>
  <c r="E50"/>
  <c r="D50"/>
  <c r="G49"/>
  <c r="F49"/>
  <c r="E49"/>
  <c r="D49"/>
  <c r="H32"/>
  <c r="H35" s="1"/>
  <c r="G32"/>
  <c r="G35" s="1"/>
  <c r="F32"/>
  <c r="F35" s="1"/>
  <c r="E32"/>
  <c r="E35" s="1"/>
  <c r="D32"/>
  <c r="D35" s="1"/>
  <c r="C32"/>
  <c r="B32"/>
  <c r="H13"/>
  <c r="H16" s="1"/>
  <c r="G13"/>
  <c r="F13"/>
  <c r="F16" s="1"/>
  <c r="E13"/>
  <c r="D13"/>
  <c r="C13"/>
  <c r="B13"/>
  <c r="B16" s="1"/>
  <c r="G49" i="5"/>
  <c r="F49"/>
  <c r="E49"/>
  <c r="H32"/>
  <c r="G32"/>
  <c r="G34" s="1"/>
  <c r="F32"/>
  <c r="F34" s="1"/>
  <c r="E32"/>
  <c r="E34" s="1"/>
  <c r="D32"/>
  <c r="D34" s="1"/>
  <c r="C32"/>
  <c r="B32"/>
  <c r="B35" s="1"/>
  <c r="H13"/>
  <c r="H15" s="1"/>
  <c r="G13"/>
  <c r="G15" s="1"/>
  <c r="F13"/>
  <c r="F15" s="1"/>
  <c r="E13"/>
  <c r="E15" s="1"/>
  <c r="D13"/>
  <c r="D15" s="1"/>
  <c r="C13"/>
  <c r="C16" s="1"/>
  <c r="B13"/>
  <c r="B16" s="1"/>
  <c r="I16" s="1"/>
  <c r="H31" i="4"/>
  <c r="H33" s="1"/>
  <c r="G31"/>
  <c r="G33" s="1"/>
  <c r="F31"/>
  <c r="F34" s="1"/>
  <c r="E31"/>
  <c r="E33" s="1"/>
  <c r="D31"/>
  <c r="D33" s="1"/>
  <c r="C31"/>
  <c r="C34" s="1"/>
  <c r="B31"/>
  <c r="H13"/>
  <c r="H16" s="1"/>
  <c r="G13"/>
  <c r="F13"/>
  <c r="F15" s="1"/>
  <c r="E13"/>
  <c r="E16" s="1"/>
  <c r="D13"/>
  <c r="D15" s="1"/>
  <c r="C13"/>
  <c r="B15"/>
  <c r="C15" l="1"/>
  <c r="I13"/>
  <c r="B35" i="6"/>
  <c r="E35" i="5"/>
  <c r="I49" i="10"/>
  <c r="G34" i="4"/>
  <c r="E34"/>
  <c r="D34"/>
  <c r="G15"/>
  <c r="I34" i="15"/>
  <c r="I15"/>
  <c r="I15" i="14"/>
  <c r="I34"/>
  <c r="I15" i="13"/>
  <c r="I34" i="10"/>
  <c r="I15" i="9"/>
  <c r="B15" i="10"/>
  <c r="F15"/>
  <c r="B16"/>
  <c r="B34"/>
  <c r="F34"/>
  <c r="B35"/>
  <c r="D15"/>
  <c r="H15"/>
  <c r="D34"/>
  <c r="H34"/>
  <c r="C15"/>
  <c r="G15"/>
  <c r="C34"/>
  <c r="G34"/>
  <c r="E15"/>
  <c r="E34"/>
  <c r="B15" i="9"/>
  <c r="F15"/>
  <c r="B34"/>
  <c r="F34"/>
  <c r="B35"/>
  <c r="I35" s="1"/>
  <c r="E15"/>
  <c r="E34"/>
  <c r="D15"/>
  <c r="H15"/>
  <c r="D34"/>
  <c r="H34"/>
  <c r="C15"/>
  <c r="G15"/>
  <c r="C34"/>
  <c r="G34"/>
  <c r="I34" i="8"/>
  <c r="I15"/>
  <c r="B15"/>
  <c r="F15"/>
  <c r="B16"/>
  <c r="B34"/>
  <c r="F34"/>
  <c r="B35"/>
  <c r="E15"/>
  <c r="E34"/>
  <c r="D15"/>
  <c r="H15"/>
  <c r="D34"/>
  <c r="H34"/>
  <c r="C15"/>
  <c r="G15"/>
  <c r="C34"/>
  <c r="G34"/>
  <c r="I13" i="7"/>
  <c r="I15" s="1"/>
  <c r="I32"/>
  <c r="C15"/>
  <c r="G15"/>
  <c r="C34"/>
  <c r="G34"/>
  <c r="B15"/>
  <c r="F15"/>
  <c r="B16"/>
  <c r="B34"/>
  <c r="F34"/>
  <c r="B35"/>
  <c r="E15"/>
  <c r="E34"/>
  <c r="D15"/>
  <c r="H15"/>
  <c r="D34"/>
  <c r="H34"/>
  <c r="I13" i="6"/>
  <c r="D15"/>
  <c r="H15"/>
  <c r="D34"/>
  <c r="H34"/>
  <c r="C15"/>
  <c r="G15"/>
  <c r="C16"/>
  <c r="C34"/>
  <c r="G34"/>
  <c r="C35"/>
  <c r="B15"/>
  <c r="F15"/>
  <c r="B34"/>
  <c r="F34"/>
  <c r="E15"/>
  <c r="E34"/>
  <c r="F50" i="5"/>
  <c r="G50"/>
  <c r="D35"/>
  <c r="H16"/>
  <c r="F35"/>
  <c r="F16"/>
  <c r="I13"/>
  <c r="H34"/>
  <c r="C34"/>
  <c r="C35"/>
  <c r="I49"/>
  <c r="E50"/>
  <c r="C15"/>
  <c r="B34"/>
  <c r="D50"/>
  <c r="B15"/>
  <c r="I15" i="4"/>
  <c r="H34"/>
  <c r="C33"/>
  <c r="B33"/>
  <c r="F33"/>
  <c r="B34"/>
  <c r="I34" s="1"/>
  <c r="B16"/>
  <c r="C16"/>
  <c r="I16" s="1"/>
  <c r="E15"/>
  <c r="H15"/>
  <c r="F16"/>
  <c r="I15" i="10" l="1"/>
  <c r="I34" i="9"/>
  <c r="I34" i="7"/>
  <c r="I34" i="6"/>
  <c r="I15"/>
  <c r="I34" i="5"/>
  <c r="I50"/>
  <c r="I15"/>
  <c r="I33" i="4"/>
</calcChain>
</file>

<file path=xl/sharedStrings.xml><?xml version="1.0" encoding="utf-8"?>
<sst xmlns="http://schemas.openxmlformats.org/spreadsheetml/2006/main" count="1132" uniqueCount="44">
  <si>
    <t>9 anos</t>
  </si>
  <si>
    <t>10 anos</t>
  </si>
  <si>
    <t>11 anos</t>
  </si>
  <si>
    <t xml:space="preserve">12 anos </t>
  </si>
  <si>
    <t xml:space="preserve">13 anos </t>
  </si>
  <si>
    <t>14 anos</t>
  </si>
  <si>
    <t>15 anos</t>
  </si>
  <si>
    <t>9 a 15 anos</t>
  </si>
  <si>
    <t>Ano</t>
  </si>
  <si>
    <t>Doses acumuladas</t>
  </si>
  <si>
    <t>População 2017</t>
  </si>
  <si>
    <t>Cobertura vacinal</t>
  </si>
  <si>
    <t>Estimativa de não vacinados</t>
  </si>
  <si>
    <t>Doses aplicadas por Faixa Etária segundo Ano</t>
  </si>
  <si>
    <r>
      <t>Imuno:</t>
    </r>
    <r>
      <rPr>
        <sz val="9.9"/>
        <color rgb="FF000000"/>
        <rFont val="Trebuchet MS"/>
        <family val="2"/>
      </rPr>
      <t xml:space="preserve"> HPV Quadrivalente - Feminino</t>
    </r>
  </si>
  <si>
    <r>
      <t>Dose:</t>
    </r>
    <r>
      <rPr>
        <sz val="9.9"/>
        <color rgb="FF000000"/>
        <rFont val="Trebuchet MS"/>
        <family val="2"/>
      </rPr>
      <t xml:space="preserve"> 1ª dose</t>
    </r>
  </si>
  <si>
    <r>
      <t>Faixa Etária:</t>
    </r>
    <r>
      <rPr>
        <sz val="9.9"/>
        <color rgb="FF000000"/>
        <rFont val="Trebuchet MS"/>
        <family val="2"/>
      </rPr>
      <t xml:space="preserve"> 9 anos, 10 anos, 11 anos, 12 anos, 13 anos, 14 anos, 15 anos</t>
    </r>
  </si>
  <si>
    <r>
      <t>Período:</t>
    </r>
    <r>
      <rPr>
        <sz val="9.9"/>
        <color rgb="FF000000"/>
        <rFont val="Trebuchet MS"/>
        <family val="2"/>
      </rPr>
      <t xml:space="preserve"> 2013-2017</t>
    </r>
  </si>
  <si>
    <r>
      <t>Dose:</t>
    </r>
    <r>
      <rPr>
        <sz val="9.9"/>
        <color rgb="FF000000"/>
        <rFont val="Trebuchet MS"/>
        <family val="2"/>
      </rPr>
      <t xml:space="preserve"> 2ª dose</t>
    </r>
  </si>
  <si>
    <r>
      <t>Imuno:</t>
    </r>
    <r>
      <rPr>
        <sz val="9.9"/>
        <color rgb="FF000000"/>
        <rFont val="Trebuchet MS"/>
        <family val="2"/>
      </rPr>
      <t xml:space="preserve"> HPV Quadrivalente - Masculino</t>
    </r>
  </si>
  <si>
    <r>
      <t>Faixa Etária:</t>
    </r>
    <r>
      <rPr>
        <sz val="9.9"/>
        <color rgb="FF000000"/>
        <rFont val="Trebuchet MS"/>
        <family val="2"/>
      </rPr>
      <t xml:space="preserve"> 11 anos, 12 anos, 13 anos, 14 anos</t>
    </r>
  </si>
  <si>
    <t>11 a 14 anos</t>
  </si>
  <si>
    <r>
      <t>Município:</t>
    </r>
    <r>
      <rPr>
        <sz val="9.9"/>
        <color rgb="FF000000"/>
        <rFont val="Trebuchet MS"/>
        <family val="2"/>
      </rPr>
      <t xml:space="preserve"> Vila Velha</t>
    </r>
  </si>
  <si>
    <r>
      <t>Município:</t>
    </r>
    <r>
      <rPr>
        <sz val="9.9"/>
        <color rgb="FF000000"/>
        <rFont val="Trebuchet MS"/>
        <family val="2"/>
      </rPr>
      <t xml:space="preserve"> Serra</t>
    </r>
  </si>
  <si>
    <r>
      <t>Município:</t>
    </r>
    <r>
      <rPr>
        <sz val="9.9"/>
        <color rgb="FF000000"/>
        <rFont val="Trebuchet MS"/>
        <family val="2"/>
      </rPr>
      <t xml:space="preserve"> Cariacica</t>
    </r>
  </si>
  <si>
    <r>
      <t>Município:</t>
    </r>
    <r>
      <rPr>
        <sz val="9.9"/>
        <color rgb="FF000000"/>
        <rFont val="Trebuchet MS"/>
        <family val="2"/>
      </rPr>
      <t xml:space="preserve"> Domingos Martins</t>
    </r>
  </si>
  <si>
    <r>
      <t>Município:</t>
    </r>
    <r>
      <rPr>
        <sz val="9.9"/>
        <color rgb="FF000000"/>
        <rFont val="Trebuchet MS"/>
        <family val="2"/>
      </rPr>
      <t xml:space="preserve"> Marechal Floriano</t>
    </r>
  </si>
  <si>
    <r>
      <t>Município:</t>
    </r>
    <r>
      <rPr>
        <sz val="9.9"/>
        <color rgb="FF000000"/>
        <rFont val="Trebuchet MS"/>
        <family val="2"/>
      </rPr>
      <t xml:space="preserve"> Santa Leopoldina</t>
    </r>
  </si>
  <si>
    <r>
      <t>Município:</t>
    </r>
    <r>
      <rPr>
        <sz val="9.9"/>
        <color rgb="FF000000"/>
        <rFont val="Trebuchet MS"/>
        <family val="2"/>
      </rPr>
      <t xml:space="preserve"> Fundão</t>
    </r>
  </si>
  <si>
    <r>
      <t>Município:</t>
    </r>
    <r>
      <rPr>
        <sz val="9.9"/>
        <color rgb="FF000000"/>
        <rFont val="Trebuchet MS"/>
        <family val="2"/>
      </rPr>
      <t xml:space="preserve"> Santa Teresa</t>
    </r>
  </si>
  <si>
    <r>
      <t>Período:</t>
    </r>
    <r>
      <rPr>
        <sz val="9.9"/>
        <color rgb="FF000000"/>
        <rFont val="Trebuchet MS"/>
        <family val="2"/>
      </rPr>
      <t xml:space="preserve"> 2017</t>
    </r>
  </si>
  <si>
    <r>
      <t>Município:</t>
    </r>
    <r>
      <rPr>
        <sz val="9.9"/>
        <color rgb="FF000000"/>
        <rFont val="Trebuchet MS"/>
        <family val="2"/>
      </rPr>
      <t xml:space="preserve"> Santa Maria de Jetibá</t>
    </r>
  </si>
  <si>
    <r>
      <t>Município:</t>
    </r>
    <r>
      <rPr>
        <sz val="9.9"/>
        <color rgb="FF000000"/>
        <rFont val="Trebuchet MS"/>
        <family val="2"/>
      </rPr>
      <t xml:space="preserve"> Conceição do Castelo</t>
    </r>
  </si>
  <si>
    <t>Município: Afonso Cláudio</t>
  </si>
  <si>
    <t>Fonte: SIPNI/MS atualizado em 16/09/2017</t>
  </si>
  <si>
    <r>
      <t>Município:</t>
    </r>
    <r>
      <rPr>
        <sz val="9.9"/>
        <color rgb="FF000000"/>
        <rFont val="Trebuchet MS"/>
        <family val="2"/>
      </rPr>
      <t xml:space="preserve"> Brejetuba</t>
    </r>
  </si>
  <si>
    <r>
      <t>Município:</t>
    </r>
    <r>
      <rPr>
        <sz val="9.9"/>
        <color rgb="FF000000"/>
        <rFont val="Trebuchet MS"/>
        <family val="2"/>
      </rPr>
      <t xml:space="preserve"> Guarapari</t>
    </r>
  </si>
  <si>
    <r>
      <t>Município:</t>
    </r>
    <r>
      <rPr>
        <sz val="9.9"/>
        <color rgb="FF000000"/>
        <rFont val="Trebuchet MS"/>
        <family val="2"/>
      </rPr>
      <t xml:space="preserve"> Ibatiba</t>
    </r>
  </si>
  <si>
    <r>
      <t>Município:</t>
    </r>
    <r>
      <rPr>
        <sz val="9.9"/>
        <color rgb="FF000000"/>
        <rFont val="Trebuchet MS"/>
        <family val="2"/>
      </rPr>
      <t xml:space="preserve"> Itaguaçu</t>
    </r>
  </si>
  <si>
    <r>
      <t>Município:</t>
    </r>
    <r>
      <rPr>
        <sz val="9.9"/>
        <color rgb="FF000000"/>
        <rFont val="Trebuchet MS"/>
        <family val="2"/>
      </rPr>
      <t xml:space="preserve"> Itarana</t>
    </r>
  </si>
  <si>
    <r>
      <t>Município:</t>
    </r>
    <r>
      <rPr>
        <sz val="9.9"/>
        <color rgb="FF000000"/>
        <rFont val="Trebuchet MS"/>
        <family val="2"/>
      </rPr>
      <t xml:space="preserve"> Laranja da Terra</t>
    </r>
  </si>
  <si>
    <r>
      <t>Município:</t>
    </r>
    <r>
      <rPr>
        <sz val="9.9"/>
        <color rgb="FF000000"/>
        <rFont val="Trebuchet MS"/>
        <family val="2"/>
      </rPr>
      <t xml:space="preserve"> Viana</t>
    </r>
  </si>
  <si>
    <r>
      <t>Município:</t>
    </r>
    <r>
      <rPr>
        <sz val="9.9"/>
        <color rgb="FF000000"/>
        <rFont val="Trebuchet MS"/>
        <family val="2"/>
      </rPr>
      <t xml:space="preserve"> Venda Nova do Imigrante</t>
    </r>
  </si>
  <si>
    <r>
      <t>Município:</t>
    </r>
    <r>
      <rPr>
        <sz val="9.9"/>
        <color rgb="FF000000"/>
        <rFont val="Trebuchet MS"/>
        <family val="2"/>
      </rPr>
      <t xml:space="preserve"> Vitória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</si>
</sst>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9.9"/>
      <color rgb="FF000000"/>
      <name val="Trebuchet MS"/>
      <family val="2"/>
    </font>
    <font>
      <b/>
      <sz val="9.9"/>
      <color rgb="FF000000"/>
      <name val="Trebuchet MS"/>
      <family val="2"/>
    </font>
    <font>
      <b/>
      <sz val="11"/>
      <color theme="1"/>
      <name val="Calibri"/>
      <family val="2"/>
      <scheme val="minor"/>
    </font>
    <font>
      <sz val="10"/>
      <name val="Trebuchet MS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6F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ck">
        <color rgb="FFFFFFFF"/>
      </top>
      <bottom/>
      <diagonal/>
    </border>
    <border>
      <left/>
      <right style="thin">
        <color theme="0"/>
      </right>
      <top style="thin">
        <color theme="0"/>
      </top>
      <bottom style="thin">
        <color theme="0" tint="-0.14999847407452621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ck">
        <color theme="0"/>
      </right>
      <top style="thick">
        <color rgb="FFFFFFFF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theme="0"/>
      </right>
      <top/>
      <bottom style="thick">
        <color theme="0"/>
      </bottom>
      <diagonal/>
    </border>
    <border>
      <left/>
      <right style="thick">
        <color rgb="FFFFFFFF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rgb="FFFFFFFF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7">
    <xf numFmtId="0" fontId="0" fillId="0" borderId="0" xfId="0"/>
    <xf numFmtId="3" fontId="0" fillId="0" borderId="0" xfId="0" applyNumberFormat="1"/>
    <xf numFmtId="3" fontId="0" fillId="0" borderId="0" xfId="0" applyNumberFormat="1" applyFill="1" applyBorder="1"/>
    <xf numFmtId="164" fontId="0" fillId="0" borderId="0" xfId="0" applyNumberFormat="1"/>
    <xf numFmtId="43" fontId="0" fillId="0" borderId="0" xfId="0" applyNumberFormat="1"/>
    <xf numFmtId="0" fontId="3" fillId="9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43" fontId="0" fillId="13" borderId="0" xfId="0" applyNumberFormat="1" applyFill="1"/>
    <xf numFmtId="43" fontId="0" fillId="7" borderId="0" xfId="0" applyNumberFormat="1" applyFill="1"/>
    <xf numFmtId="3" fontId="0" fillId="0" borderId="2" xfId="0" applyNumberFormat="1" applyBorder="1"/>
    <xf numFmtId="3" fontId="0" fillId="0" borderId="0" xfId="0" applyNumberFormat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43" fontId="0" fillId="14" borderId="0" xfId="0" applyNumberFormat="1" applyFill="1"/>
    <xf numFmtId="0" fontId="3" fillId="0" borderId="2" xfId="0" applyFont="1" applyFill="1" applyBorder="1" applyAlignment="1">
      <alignment horizontal="center" wrapText="1"/>
    </xf>
    <xf numFmtId="0" fontId="0" fillId="0" borderId="2" xfId="0" applyBorder="1"/>
    <xf numFmtId="3" fontId="0" fillId="0" borderId="2" xfId="0" applyNumberFormat="1" applyFill="1" applyBorder="1"/>
    <xf numFmtId="43" fontId="0" fillId="14" borderId="2" xfId="0" applyNumberFormat="1" applyFill="1" applyBorder="1"/>
    <xf numFmtId="43" fontId="0" fillId="13" borderId="2" xfId="0" applyNumberFormat="1" applyFill="1" applyBorder="1"/>
    <xf numFmtId="164" fontId="0" fillId="0" borderId="2" xfId="0" applyNumberFormat="1" applyBorder="1"/>
    <xf numFmtId="0" fontId="0" fillId="0" borderId="2" xfId="0" applyFill="1" applyBorder="1" applyAlignment="1">
      <alignment horizontal="center"/>
    </xf>
    <xf numFmtId="3" fontId="2" fillId="11" borderId="2" xfId="0" applyNumberFormat="1" applyFont="1" applyFill="1" applyBorder="1" applyAlignment="1">
      <alignment horizontal="right" wrapText="1" indent="2"/>
    </xf>
    <xf numFmtId="3" fontId="2" fillId="7" borderId="2" xfId="0" applyNumberFormat="1" applyFont="1" applyFill="1" applyBorder="1" applyAlignment="1">
      <alignment horizontal="right" wrapText="1" indent="2"/>
    </xf>
    <xf numFmtId="3" fontId="2" fillId="12" borderId="2" xfId="0" applyNumberFormat="1" applyFont="1" applyFill="1" applyBorder="1" applyAlignment="1">
      <alignment horizontal="right" wrapText="1" indent="2"/>
    </xf>
    <xf numFmtId="3" fontId="2" fillId="0" borderId="2" xfId="0" applyNumberFormat="1" applyFont="1" applyFill="1" applyBorder="1" applyAlignment="1">
      <alignment horizontal="right" wrapText="1" indent="2"/>
    </xf>
    <xf numFmtId="0" fontId="2" fillId="0" borderId="2" xfId="0" applyFont="1" applyFill="1" applyBorder="1" applyAlignment="1">
      <alignment horizontal="right" wrapText="1" indent="2"/>
    </xf>
    <xf numFmtId="0" fontId="3" fillId="4" borderId="2" xfId="0" applyFont="1" applyFill="1" applyBorder="1" applyAlignment="1">
      <alignment horizontal="right" wrapText="1" indent="2"/>
    </xf>
    <xf numFmtId="0" fontId="3" fillId="11" borderId="2" xfId="0" applyFont="1" applyFill="1" applyBorder="1" applyAlignment="1">
      <alignment horizontal="right" wrapText="1" indent="2"/>
    </xf>
    <xf numFmtId="0" fontId="3" fillId="7" borderId="2" xfId="0" applyFont="1" applyFill="1" applyBorder="1" applyAlignment="1">
      <alignment horizontal="right" wrapText="1" indent="2"/>
    </xf>
    <xf numFmtId="0" fontId="3" fillId="12" borderId="2" xfId="0" applyFont="1" applyFill="1" applyBorder="1" applyAlignment="1">
      <alignment horizontal="right" wrapText="1" indent="2"/>
    </xf>
    <xf numFmtId="0" fontId="3" fillId="0" borderId="2" xfId="0" applyFont="1" applyFill="1" applyBorder="1" applyAlignment="1">
      <alignment horizontal="right" wrapText="1" indent="2"/>
    </xf>
    <xf numFmtId="0" fontId="3" fillId="10" borderId="2" xfId="0" applyFont="1" applyFill="1" applyBorder="1" applyAlignment="1">
      <alignment horizontal="right" wrapText="1" indent="2"/>
    </xf>
    <xf numFmtId="0" fontId="3" fillId="3" borderId="2" xfId="0" applyFont="1" applyFill="1" applyBorder="1" applyAlignment="1">
      <alignment horizontal="right" wrapText="1" indent="2"/>
    </xf>
    <xf numFmtId="0" fontId="3" fillId="2" borderId="2" xfId="0" applyFont="1" applyFill="1" applyBorder="1" applyAlignment="1">
      <alignment horizontal="right" wrapText="1" indent="2"/>
    </xf>
    <xf numFmtId="0" fontId="0" fillId="5" borderId="2" xfId="0" applyFill="1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0" fontId="0" fillId="5" borderId="0" xfId="0" applyFont="1" applyFill="1" applyAlignment="1">
      <alignment horizontal="center"/>
    </xf>
    <xf numFmtId="3" fontId="3" fillId="9" borderId="1" xfId="0" applyNumberFormat="1" applyFont="1" applyFill="1" applyBorder="1" applyAlignment="1">
      <alignment horizontal="center" wrapText="1"/>
    </xf>
    <xf numFmtId="3" fontId="3" fillId="5" borderId="1" xfId="0" applyNumberFormat="1" applyFont="1" applyFill="1" applyBorder="1" applyAlignment="1">
      <alignment horizontal="center" wrapText="1"/>
    </xf>
    <xf numFmtId="3" fontId="0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0" fontId="3" fillId="5" borderId="1" xfId="0" applyFont="1" applyFill="1" applyBorder="1" applyAlignment="1">
      <alignment horizontal="left" wrapText="1" indent="2"/>
    </xf>
    <xf numFmtId="0" fontId="3" fillId="5" borderId="1" xfId="0" applyFont="1" applyFill="1" applyBorder="1" applyAlignment="1">
      <alignment horizontal="right" wrapText="1" indent="2"/>
    </xf>
    <xf numFmtId="3" fontId="3" fillId="5" borderId="1" xfId="0" applyNumberFormat="1" applyFont="1" applyFill="1" applyBorder="1" applyAlignment="1">
      <alignment horizontal="right" wrapText="1" indent="2"/>
    </xf>
    <xf numFmtId="0" fontId="3" fillId="5" borderId="11" xfId="0" applyFont="1" applyFill="1" applyBorder="1" applyAlignment="1">
      <alignment horizontal="center" wrapText="1"/>
    </xf>
    <xf numFmtId="3" fontId="3" fillId="5" borderId="11" xfId="0" applyNumberFormat="1" applyFont="1" applyFill="1" applyBorder="1" applyAlignment="1">
      <alignment horizontal="center" wrapText="1"/>
    </xf>
    <xf numFmtId="3" fontId="0" fillId="0" borderId="15" xfId="0" applyNumberFormat="1" applyBorder="1"/>
    <xf numFmtId="3" fontId="0" fillId="0" borderId="14" xfId="0" applyNumberFormat="1" applyBorder="1"/>
    <xf numFmtId="3" fontId="0" fillId="0" borderId="16" xfId="0" applyNumberFormat="1" applyBorder="1"/>
    <xf numFmtId="3" fontId="0" fillId="0" borderId="14" xfId="0" applyNumberFormat="1" applyFill="1" applyBorder="1"/>
    <xf numFmtId="3" fontId="0" fillId="0" borderId="17" xfId="0" applyNumberFormat="1" applyBorder="1"/>
    <xf numFmtId="164" fontId="0" fillId="0" borderId="17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0" fontId="0" fillId="0" borderId="20" xfId="0" applyBorder="1"/>
    <xf numFmtId="3" fontId="0" fillId="0" borderId="21" xfId="0" applyNumberFormat="1" applyBorder="1" applyAlignment="1">
      <alignment horizontal="right"/>
    </xf>
    <xf numFmtId="3" fontId="0" fillId="0" borderId="18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0" fontId="0" fillId="0" borderId="22" xfId="0" applyBorder="1"/>
    <xf numFmtId="0" fontId="0" fillId="0" borderId="26" xfId="0" applyBorder="1"/>
    <xf numFmtId="43" fontId="0" fillId="13" borderId="18" xfId="0" applyNumberFormat="1" applyFill="1" applyBorder="1"/>
    <xf numFmtId="43" fontId="0" fillId="13" borderId="17" xfId="0" applyNumberFormat="1" applyFill="1" applyBorder="1"/>
    <xf numFmtId="43" fontId="0" fillId="13" borderId="14" xfId="0" applyNumberFormat="1" applyFill="1" applyBorder="1"/>
    <xf numFmtId="43" fontId="0" fillId="7" borderId="25" xfId="0" applyNumberFormat="1" applyFill="1" applyBorder="1"/>
    <xf numFmtId="43" fontId="0" fillId="7" borderId="21" xfId="0" applyNumberFormat="1" applyFill="1" applyBorder="1"/>
    <xf numFmtId="43" fontId="0" fillId="7" borderId="17" xfId="0" applyNumberFormat="1" applyFill="1" applyBorder="1"/>
    <xf numFmtId="3" fontId="0" fillId="0" borderId="27" xfId="0" applyNumberFormat="1" applyBorder="1"/>
    <xf numFmtId="164" fontId="0" fillId="0" borderId="20" xfId="0" applyNumberFormat="1" applyBorder="1"/>
    <xf numFmtId="3" fontId="0" fillId="0" borderId="20" xfId="0" applyNumberFormat="1" applyBorder="1"/>
    <xf numFmtId="0" fontId="0" fillId="0" borderId="30" xfId="0" applyBorder="1"/>
    <xf numFmtId="43" fontId="0" fillId="7" borderId="28" xfId="0" applyNumberFormat="1" applyFill="1" applyBorder="1"/>
    <xf numFmtId="43" fontId="0" fillId="13" borderId="28" xfId="0" applyNumberFormat="1" applyFill="1" applyBorder="1"/>
    <xf numFmtId="43" fontId="0" fillId="13" borderId="29" xfId="0" applyNumberFormat="1" applyFill="1" applyBorder="1"/>
    <xf numFmtId="3" fontId="0" fillId="0" borderId="20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43" fontId="0" fillId="13" borderId="31" xfId="0" applyNumberFormat="1" applyFill="1" applyBorder="1"/>
    <xf numFmtId="43" fontId="0" fillId="13" borderId="32" xfId="0" applyNumberFormat="1" applyFill="1" applyBorder="1"/>
    <xf numFmtId="43" fontId="0" fillId="7" borderId="31" xfId="0" applyNumberFormat="1" applyFill="1" applyBorder="1"/>
    <xf numFmtId="43" fontId="0" fillId="13" borderId="33" xfId="0" applyNumberFormat="1" applyFill="1" applyBorder="1"/>
    <xf numFmtId="3" fontId="2" fillId="5" borderId="2" xfId="0" applyNumberFormat="1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3" fontId="0" fillId="5" borderId="2" xfId="0" applyNumberFormat="1" applyFill="1" applyBorder="1" applyAlignment="1">
      <alignment horizontal="center"/>
    </xf>
    <xf numFmtId="0" fontId="0" fillId="0" borderId="34" xfId="0" applyBorder="1"/>
    <xf numFmtId="0" fontId="7" fillId="5" borderId="1" xfId="0" applyFont="1" applyFill="1" applyBorder="1" applyAlignment="1">
      <alignment horizontal="center" wrapText="1"/>
    </xf>
    <xf numFmtId="3" fontId="7" fillId="5" borderId="1" xfId="0" applyNumberFormat="1" applyFont="1" applyFill="1" applyBorder="1" applyAlignment="1">
      <alignment horizontal="center" wrapText="1"/>
    </xf>
    <xf numFmtId="43" fontId="0" fillId="7" borderId="33" xfId="0" applyNumberFormat="1" applyFill="1" applyBorder="1"/>
    <xf numFmtId="0" fontId="3" fillId="5" borderId="35" xfId="0" applyFont="1" applyFill="1" applyBorder="1" applyAlignment="1">
      <alignment horizontal="right" wrapText="1" indent="2"/>
    </xf>
    <xf numFmtId="0" fontId="3" fillId="5" borderId="36" xfId="0" applyFont="1" applyFill="1" applyBorder="1" applyAlignment="1">
      <alignment horizontal="right" wrapText="1" indent="2"/>
    </xf>
    <xf numFmtId="0" fontId="3" fillId="5" borderId="37" xfId="0" applyFont="1" applyFill="1" applyBorder="1" applyAlignment="1">
      <alignment horizontal="right" wrapText="1" indent="2"/>
    </xf>
    <xf numFmtId="3" fontId="0" fillId="5" borderId="37" xfId="0" applyNumberFormat="1" applyFill="1" applyBorder="1"/>
    <xf numFmtId="3" fontId="0" fillId="5" borderId="36" xfId="0" applyNumberFormat="1" applyFill="1" applyBorder="1"/>
    <xf numFmtId="3" fontId="0" fillId="5" borderId="41" xfId="0" applyNumberFormat="1" applyFill="1" applyBorder="1"/>
    <xf numFmtId="3" fontId="0" fillId="5" borderId="39" xfId="0" applyNumberFormat="1" applyFill="1" applyBorder="1"/>
    <xf numFmtId="0" fontId="0" fillId="0" borderId="40" xfId="0" applyBorder="1"/>
    <xf numFmtId="164" fontId="0" fillId="0" borderId="38" xfId="0" applyNumberFormat="1" applyBorder="1"/>
    <xf numFmtId="164" fontId="0" fillId="0" borderId="40" xfId="0" applyNumberFormat="1" applyBorder="1"/>
    <xf numFmtId="0" fontId="3" fillId="5" borderId="41" xfId="0" applyFont="1" applyFill="1" applyBorder="1" applyAlignment="1">
      <alignment horizontal="right" wrapText="1" indent="2"/>
    </xf>
    <xf numFmtId="3" fontId="0" fillId="0" borderId="40" xfId="0" applyNumberFormat="1" applyBorder="1"/>
    <xf numFmtId="3" fontId="0" fillId="0" borderId="37" xfId="0" applyNumberFormat="1" applyBorder="1"/>
    <xf numFmtId="164" fontId="0" fillId="0" borderId="37" xfId="0" applyNumberFormat="1" applyBorder="1"/>
    <xf numFmtId="0" fontId="0" fillId="0" borderId="42" xfId="0" applyBorder="1"/>
    <xf numFmtId="0" fontId="0" fillId="0" borderId="44" xfId="0" applyBorder="1"/>
    <xf numFmtId="3" fontId="0" fillId="5" borderId="45" xfId="0" applyNumberFormat="1" applyFont="1" applyFill="1" applyBorder="1" applyAlignment="1">
      <alignment horizontal="center"/>
    </xf>
    <xf numFmtId="3" fontId="0" fillId="5" borderId="46" xfId="0" applyNumberFormat="1" applyFont="1" applyFill="1" applyBorder="1" applyAlignment="1">
      <alignment horizontal="center"/>
    </xf>
    <xf numFmtId="3" fontId="0" fillId="5" borderId="48" xfId="0" applyNumberFormat="1" applyFont="1" applyFill="1" applyBorder="1" applyAlignment="1">
      <alignment horizontal="center"/>
    </xf>
    <xf numFmtId="3" fontId="0" fillId="5" borderId="49" xfId="0" applyNumberFormat="1" applyFont="1" applyFill="1" applyBorder="1" applyAlignment="1">
      <alignment horizontal="center"/>
    </xf>
    <xf numFmtId="3" fontId="1" fillId="6" borderId="47" xfId="1" applyNumberFormat="1" applyFont="1" applyFill="1" applyBorder="1" applyAlignment="1">
      <alignment horizontal="center"/>
    </xf>
    <xf numFmtId="3" fontId="1" fillId="6" borderId="48" xfId="1" applyNumberFormat="1" applyFont="1" applyFill="1" applyBorder="1" applyAlignment="1">
      <alignment horizontal="center"/>
    </xf>
    <xf numFmtId="3" fontId="0" fillId="6" borderId="48" xfId="0" applyNumberFormat="1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 vertical="center" wrapText="1"/>
    </xf>
    <xf numFmtId="0" fontId="10" fillId="5" borderId="48" xfId="0" applyFont="1" applyFill="1" applyBorder="1" applyAlignment="1">
      <alignment horizontal="center" vertical="center" wrapText="1"/>
    </xf>
    <xf numFmtId="0" fontId="8" fillId="6" borderId="47" xfId="0" applyFont="1" applyFill="1" applyBorder="1" applyAlignment="1">
      <alignment horizontal="center" wrapText="1"/>
    </xf>
    <xf numFmtId="0" fontId="8" fillId="6" borderId="48" xfId="0" applyFont="1" applyFill="1" applyBorder="1" applyAlignment="1">
      <alignment horizontal="center" wrapText="1"/>
    </xf>
    <xf numFmtId="3" fontId="0" fillId="6" borderId="37" xfId="1" applyNumberFormat="1" applyFont="1" applyFill="1" applyBorder="1"/>
    <xf numFmtId="3" fontId="0" fillId="6" borderId="37" xfId="0" applyNumberFormat="1" applyFill="1" applyBorder="1"/>
    <xf numFmtId="3" fontId="0" fillId="6" borderId="40" xfId="0" applyNumberFormat="1" applyFill="1" applyBorder="1"/>
    <xf numFmtId="0" fontId="3" fillId="5" borderId="13" xfId="0" applyFont="1" applyFill="1" applyBorder="1" applyAlignment="1">
      <alignment horizontal="center" wrapText="1"/>
    </xf>
    <xf numFmtId="0" fontId="8" fillId="5" borderId="47" xfId="0" applyFont="1" applyFill="1" applyBorder="1" applyAlignment="1">
      <alignment horizontal="center" wrapText="1"/>
    </xf>
    <xf numFmtId="0" fontId="8" fillId="5" borderId="51" xfId="0" applyFont="1" applyFill="1" applyBorder="1" applyAlignment="1">
      <alignment horizontal="center" wrapText="1"/>
    </xf>
    <xf numFmtId="0" fontId="8" fillId="5" borderId="52" xfId="0" applyFont="1" applyFill="1" applyBorder="1" applyAlignment="1">
      <alignment horizontal="center" wrapText="1"/>
    </xf>
    <xf numFmtId="0" fontId="8" fillId="5" borderId="50" xfId="0" applyFont="1" applyFill="1" applyBorder="1" applyAlignment="1">
      <alignment horizontal="center" wrapText="1"/>
    </xf>
    <xf numFmtId="0" fontId="8" fillId="5" borderId="48" xfId="0" applyFont="1" applyFill="1" applyBorder="1" applyAlignment="1">
      <alignment horizontal="center" wrapText="1"/>
    </xf>
    <xf numFmtId="0" fontId="0" fillId="6" borderId="0" xfId="0" applyFill="1"/>
    <xf numFmtId="3" fontId="0" fillId="6" borderId="0" xfId="0" applyNumberFormat="1" applyFill="1"/>
    <xf numFmtId="43" fontId="0" fillId="14" borderId="41" xfId="0" applyNumberFormat="1" applyFill="1" applyBorder="1"/>
    <xf numFmtId="43" fontId="0" fillId="14" borderId="36" xfId="0" applyNumberFormat="1" applyFill="1" applyBorder="1"/>
    <xf numFmtId="43" fontId="0" fillId="14" borderId="35" xfId="0" applyNumberFormat="1" applyFill="1" applyBorder="1"/>
    <xf numFmtId="43" fontId="0" fillId="14" borderId="47" xfId="0" applyNumberFormat="1" applyFont="1" applyFill="1" applyBorder="1"/>
    <xf numFmtId="43" fontId="0" fillId="14" borderId="48" xfId="0" applyNumberFormat="1" applyFont="1" applyFill="1" applyBorder="1"/>
    <xf numFmtId="43" fontId="0" fillId="14" borderId="49" xfId="0" applyNumberFormat="1" applyFont="1" applyFill="1" applyBorder="1"/>
    <xf numFmtId="0" fontId="0" fillId="0" borderId="0" xfId="0" applyBorder="1"/>
    <xf numFmtId="43" fontId="0" fillId="14" borderId="49" xfId="0" applyNumberFormat="1" applyFill="1" applyBorder="1"/>
    <xf numFmtId="43" fontId="0" fillId="14" borderId="53" xfId="0" applyNumberFormat="1" applyFill="1" applyBorder="1"/>
    <xf numFmtId="43" fontId="0" fillId="14" borderId="47" xfId="0" applyNumberFormat="1" applyFill="1" applyBorder="1"/>
    <xf numFmtId="0" fontId="3" fillId="5" borderId="11" xfId="0" applyFont="1" applyFill="1" applyBorder="1" applyAlignment="1">
      <alignment horizontal="right" wrapText="1" indent="2"/>
    </xf>
    <xf numFmtId="3" fontId="0" fillId="6" borderId="47" xfId="1" applyNumberFormat="1" applyFont="1" applyFill="1" applyBorder="1"/>
    <xf numFmtId="3" fontId="0" fillId="6" borderId="47" xfId="0" applyNumberFormat="1" applyFill="1" applyBorder="1"/>
    <xf numFmtId="43" fontId="0" fillId="14" borderId="48" xfId="0" applyNumberFormat="1" applyFill="1" applyBorder="1"/>
    <xf numFmtId="3" fontId="0" fillId="6" borderId="43" xfId="0" applyNumberFormat="1" applyFill="1" applyBorder="1"/>
    <xf numFmtId="3" fontId="0" fillId="6" borderId="54" xfId="1" applyNumberFormat="1" applyFont="1" applyFill="1" applyBorder="1"/>
    <xf numFmtId="0" fontId="3" fillId="5" borderId="13" xfId="0" applyFont="1" applyFill="1" applyBorder="1" applyAlignment="1">
      <alignment horizontal="right" wrapText="1" indent="2"/>
    </xf>
    <xf numFmtId="3" fontId="0" fillId="5" borderId="47" xfId="0" applyNumberFormat="1" applyFill="1" applyBorder="1"/>
    <xf numFmtId="0" fontId="3" fillId="5" borderId="47" xfId="0" applyFont="1" applyFill="1" applyBorder="1" applyAlignment="1">
      <alignment horizontal="right" wrapText="1" indent="2"/>
    </xf>
    <xf numFmtId="0" fontId="0" fillId="0" borderId="0" xfId="0" applyFill="1"/>
    <xf numFmtId="3" fontId="0" fillId="6" borderId="48" xfId="0" applyNumberFormat="1" applyFill="1" applyBorder="1"/>
    <xf numFmtId="0" fontId="0" fillId="0" borderId="54" xfId="0" applyBorder="1"/>
    <xf numFmtId="0" fontId="0" fillId="5" borderId="47" xfId="0" applyFill="1" applyBorder="1" applyAlignment="1">
      <alignment horizontal="center"/>
    </xf>
    <xf numFmtId="0" fontId="2" fillId="5" borderId="47" xfId="0" applyFont="1" applyFill="1" applyBorder="1" applyAlignment="1">
      <alignment horizontal="center" wrapText="1"/>
    </xf>
    <xf numFmtId="0" fontId="0" fillId="5" borderId="47" xfId="0" applyFont="1" applyFill="1" applyBorder="1" applyAlignment="1">
      <alignment horizontal="center"/>
    </xf>
    <xf numFmtId="0" fontId="3" fillId="5" borderId="47" xfId="0" applyFont="1" applyFill="1" applyBorder="1" applyAlignment="1">
      <alignment horizontal="center" wrapText="1"/>
    </xf>
    <xf numFmtId="3" fontId="0" fillId="6" borderId="47" xfId="0" applyNumberFormat="1" applyFont="1" applyFill="1" applyBorder="1"/>
    <xf numFmtId="3" fontId="0" fillId="5" borderId="47" xfId="0" applyNumberFormat="1" applyFont="1" applyFill="1" applyBorder="1" applyAlignment="1">
      <alignment horizontal="center"/>
    </xf>
    <xf numFmtId="3" fontId="0" fillId="6" borderId="47" xfId="1" applyNumberFormat="1" applyFont="1" applyFill="1" applyBorder="1" applyAlignment="1">
      <alignment horizontal="center"/>
    </xf>
    <xf numFmtId="3" fontId="0" fillId="6" borderId="47" xfId="0" applyNumberFormat="1" applyFont="1" applyFill="1" applyBorder="1" applyAlignment="1">
      <alignment horizontal="center"/>
    </xf>
    <xf numFmtId="43" fontId="0" fillId="14" borderId="47" xfId="0" applyNumberFormat="1" applyFont="1" applyFill="1" applyBorder="1" applyAlignment="1">
      <alignment horizontal="center"/>
    </xf>
    <xf numFmtId="0" fontId="0" fillId="0" borderId="55" xfId="0" applyBorder="1"/>
    <xf numFmtId="0" fontId="8" fillId="5" borderId="47" xfId="0" applyFont="1" applyFill="1" applyBorder="1" applyAlignment="1">
      <alignment horizontal="right" wrapText="1" indent="2"/>
    </xf>
    <xf numFmtId="0" fontId="0" fillId="6" borderId="47" xfId="0" applyFill="1" applyBorder="1" applyAlignment="1">
      <alignment horizontal="center"/>
    </xf>
    <xf numFmtId="3" fontId="0" fillId="6" borderId="47" xfId="0" applyNumberFormat="1" applyFill="1" applyBorder="1" applyAlignment="1">
      <alignment horizontal="center"/>
    </xf>
    <xf numFmtId="0" fontId="0" fillId="6" borderId="47" xfId="0" applyFont="1" applyFill="1" applyBorder="1" applyAlignment="1">
      <alignment horizontal="center"/>
    </xf>
    <xf numFmtId="0" fontId="9" fillId="5" borderId="47" xfId="0" applyFont="1" applyFill="1" applyBorder="1" applyAlignment="1">
      <alignment horizontal="center" wrapText="1"/>
    </xf>
    <xf numFmtId="43" fontId="0" fillId="14" borderId="47" xfId="0" applyNumberFormat="1" applyFill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0" fillId="0" borderId="47" xfId="0" applyBorder="1"/>
    <xf numFmtId="3" fontId="3" fillId="5" borderId="47" xfId="0" applyNumberFormat="1" applyFont="1" applyFill="1" applyBorder="1" applyAlignment="1">
      <alignment horizontal="center" wrapText="1"/>
    </xf>
    <xf numFmtId="3" fontId="2" fillId="5" borderId="47" xfId="0" applyNumberFormat="1" applyFont="1" applyFill="1" applyBorder="1" applyAlignment="1">
      <alignment horizontal="center" wrapText="1"/>
    </xf>
    <xf numFmtId="3" fontId="0" fillId="5" borderId="47" xfId="0" applyNumberFormat="1" applyFill="1" applyBorder="1" applyAlignment="1">
      <alignment horizontal="center"/>
    </xf>
    <xf numFmtId="0" fontId="3" fillId="5" borderId="56" xfId="0" applyFont="1" applyFill="1" applyBorder="1" applyAlignment="1">
      <alignment horizontal="center" wrapText="1"/>
    </xf>
    <xf numFmtId="3" fontId="3" fillId="5" borderId="56" xfId="0" applyNumberFormat="1" applyFont="1" applyFill="1" applyBorder="1" applyAlignment="1">
      <alignment horizontal="center" wrapText="1"/>
    </xf>
    <xf numFmtId="0" fontId="0" fillId="0" borderId="33" xfId="0" applyBorder="1" applyAlignment="1">
      <alignment horizontal="center"/>
    </xf>
    <xf numFmtId="3" fontId="0" fillId="0" borderId="33" xfId="0" applyNumberFormat="1" applyBorder="1"/>
    <xf numFmtId="3" fontId="0" fillId="0" borderId="33" xfId="0" applyNumberFormat="1" applyFill="1" applyBorder="1"/>
    <xf numFmtId="43" fontId="0" fillId="14" borderId="33" xfId="0" applyNumberFormat="1" applyFill="1" applyBorder="1"/>
    <xf numFmtId="164" fontId="0" fillId="0" borderId="33" xfId="0" applyNumberFormat="1" applyBorder="1" applyAlignment="1">
      <alignment horizontal="right"/>
    </xf>
    <xf numFmtId="3" fontId="0" fillId="0" borderId="33" xfId="0" applyNumberFormat="1" applyBorder="1" applyAlignment="1">
      <alignment horizontal="right"/>
    </xf>
    <xf numFmtId="0" fontId="0" fillId="0" borderId="33" xfId="0" applyBorder="1"/>
    <xf numFmtId="164" fontId="0" fillId="0" borderId="33" xfId="0" applyNumberFormat="1" applyBorder="1"/>
    <xf numFmtId="3" fontId="0" fillId="5" borderId="50" xfId="0" applyNumberFormat="1" applyFont="1" applyFill="1" applyBorder="1"/>
    <xf numFmtId="3" fontId="0" fillId="5" borderId="45" xfId="0" applyNumberFormat="1" applyFont="1" applyFill="1" applyBorder="1"/>
    <xf numFmtId="3" fontId="0" fillId="5" borderId="43" xfId="0" applyNumberFormat="1" applyFont="1" applyFill="1" applyBorder="1"/>
    <xf numFmtId="3" fontId="0" fillId="5" borderId="0" xfId="0" applyNumberFormat="1" applyFont="1" applyFill="1" applyBorder="1"/>
    <xf numFmtId="0" fontId="8" fillId="5" borderId="12" xfId="0" applyFont="1" applyFill="1" applyBorder="1" applyAlignment="1">
      <alignment horizontal="right" wrapText="1" indent="2"/>
    </xf>
    <xf numFmtId="0" fontId="8" fillId="5" borderId="11" xfId="0" applyFont="1" applyFill="1" applyBorder="1" applyAlignment="1">
      <alignment horizontal="right" wrapText="1" indent="2"/>
    </xf>
    <xf numFmtId="43" fontId="0" fillId="13" borderId="47" xfId="0" applyNumberFormat="1" applyFill="1" applyBorder="1"/>
    <xf numFmtId="3" fontId="0" fillId="5" borderId="47" xfId="0" applyNumberFormat="1" applyFont="1" applyFill="1" applyBorder="1"/>
    <xf numFmtId="43" fontId="0" fillId="13" borderId="47" xfId="0" applyNumberFormat="1" applyFill="1" applyBorder="1" applyAlignment="1">
      <alignment horizontal="center"/>
    </xf>
    <xf numFmtId="0" fontId="5" fillId="8" borderId="6" xfId="0" applyFont="1" applyFill="1" applyBorder="1" applyAlignment="1">
      <alignment horizontal="left" wrapText="1"/>
    </xf>
    <xf numFmtId="0" fontId="5" fillId="8" borderId="0" xfId="0" applyFont="1" applyFill="1" applyBorder="1" applyAlignment="1">
      <alignment horizontal="left" wrapText="1"/>
    </xf>
    <xf numFmtId="0" fontId="5" fillId="8" borderId="9" xfId="0" applyFont="1" applyFill="1" applyBorder="1" applyAlignment="1">
      <alignment horizontal="left" wrapText="1"/>
    </xf>
    <xf numFmtId="0" fontId="5" fillId="8" borderId="10" xfId="0" applyFont="1" applyFill="1" applyBorder="1" applyAlignment="1">
      <alignment horizontal="left" wrapText="1"/>
    </xf>
    <xf numFmtId="0" fontId="5" fillId="8" borderId="3" xfId="0" applyFont="1" applyFill="1" applyBorder="1" applyAlignment="1">
      <alignment horizontal="left" wrapText="1"/>
    </xf>
    <xf numFmtId="0" fontId="5" fillId="8" borderId="4" xfId="0" applyFont="1" applyFill="1" applyBorder="1" applyAlignment="1">
      <alignment horizontal="left" wrapText="1"/>
    </xf>
    <xf numFmtId="0" fontId="5" fillId="8" borderId="5" xfId="0" applyFont="1" applyFill="1" applyBorder="1" applyAlignment="1">
      <alignment horizontal="left" wrapText="1"/>
    </xf>
    <xf numFmtId="0" fontId="5" fillId="8" borderId="7" xfId="0" applyFont="1" applyFill="1" applyBorder="1" applyAlignment="1">
      <alignment horizontal="left" wrapText="1"/>
    </xf>
    <xf numFmtId="0" fontId="5" fillId="8" borderId="8" xfId="0" applyFont="1" applyFill="1" applyBorder="1" applyAlignment="1">
      <alignment horizontal="left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50"/>
  <sheetViews>
    <sheetView workbookViewId="0">
      <selection activeCell="M48" sqref="M48"/>
    </sheetView>
  </sheetViews>
  <sheetFormatPr defaultRowHeight="15"/>
  <cols>
    <col min="1" max="1" width="26.7109375" customWidth="1"/>
    <col min="2" max="4" width="10.7109375" customWidth="1"/>
    <col min="5" max="5" width="11" customWidth="1"/>
    <col min="6" max="6" width="10.85546875" customWidth="1"/>
    <col min="9" max="9" width="11.28515625" customWidth="1"/>
  </cols>
  <sheetData>
    <row r="1" spans="1:103" ht="15.75" thickBot="1">
      <c r="A1" t="s">
        <v>33</v>
      </c>
    </row>
    <row r="2" spans="1:103" ht="16.5" thickTop="1">
      <c r="A2" s="192" t="s">
        <v>13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3"/>
      <c r="CU2" s="193"/>
      <c r="CV2" s="193"/>
      <c r="CW2" s="193"/>
      <c r="CX2" s="193"/>
      <c r="CY2" s="194"/>
    </row>
    <row r="3" spans="1:103" ht="15.75">
      <c r="A3" s="188" t="s">
        <v>14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95"/>
    </row>
    <row r="4" spans="1:103" ht="15.75">
      <c r="A4" s="188" t="s">
        <v>15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95"/>
    </row>
    <row r="5" spans="1:103" ht="15.75">
      <c r="A5" s="188" t="s">
        <v>16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95"/>
    </row>
    <row r="6" spans="1:103" ht="16.5" thickBot="1">
      <c r="A6" s="188" t="s">
        <v>17</v>
      </c>
      <c r="B6" s="189"/>
      <c r="C6" s="189"/>
      <c r="D6" s="189"/>
      <c r="E6" s="189"/>
      <c r="F6" s="189"/>
      <c r="G6" s="189"/>
      <c r="H6" s="189"/>
      <c r="I6" s="189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1"/>
    </row>
    <row r="7" spans="1:103" ht="15.75" thickTop="1">
      <c r="A7" s="15" t="s">
        <v>8</v>
      </c>
      <c r="B7" s="15" t="s">
        <v>0</v>
      </c>
      <c r="C7" s="15" t="s">
        <v>1</v>
      </c>
      <c r="D7" s="15" t="s">
        <v>2</v>
      </c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</row>
    <row r="8" spans="1:103" ht="15.75">
      <c r="A8" s="20">
        <v>2013</v>
      </c>
      <c r="B8" s="21">
        <v>0</v>
      </c>
      <c r="C8" s="22">
        <v>0</v>
      </c>
      <c r="D8" s="23">
        <v>0</v>
      </c>
      <c r="E8" s="24">
        <v>0</v>
      </c>
      <c r="F8" s="24">
        <v>0</v>
      </c>
      <c r="G8" s="25">
        <v>0</v>
      </c>
      <c r="H8" s="25">
        <v>0</v>
      </c>
      <c r="I8" s="16">
        <v>0</v>
      </c>
    </row>
    <row r="9" spans="1:103" ht="15.75">
      <c r="A9" s="14">
        <v>2014</v>
      </c>
      <c r="B9" s="26">
        <v>0</v>
      </c>
      <c r="C9" s="27">
        <v>0</v>
      </c>
      <c r="D9" s="28">
        <v>291</v>
      </c>
      <c r="E9" s="29">
        <v>237</v>
      </c>
      <c r="F9" s="30">
        <v>193</v>
      </c>
      <c r="G9" s="30">
        <v>0</v>
      </c>
      <c r="H9" s="30">
        <v>0</v>
      </c>
      <c r="I9" s="30">
        <v>721</v>
      </c>
    </row>
    <row r="10" spans="1:103" ht="15.75">
      <c r="A10" s="14">
        <v>2015</v>
      </c>
      <c r="B10" s="31">
        <v>244</v>
      </c>
      <c r="C10" s="26">
        <v>178</v>
      </c>
      <c r="D10" s="27">
        <v>108</v>
      </c>
      <c r="E10" s="28">
        <v>10</v>
      </c>
      <c r="F10" s="29">
        <v>5</v>
      </c>
      <c r="G10" s="30">
        <v>3</v>
      </c>
      <c r="H10" s="30">
        <v>1</v>
      </c>
      <c r="I10" s="30">
        <v>549</v>
      </c>
    </row>
    <row r="11" spans="1:103" ht="15.75">
      <c r="A11" s="14">
        <v>2016</v>
      </c>
      <c r="B11" s="32">
        <v>124</v>
      </c>
      <c r="C11" s="31">
        <v>27</v>
      </c>
      <c r="D11" s="26">
        <v>6</v>
      </c>
      <c r="E11" s="27">
        <v>9</v>
      </c>
      <c r="F11" s="28">
        <v>4</v>
      </c>
      <c r="G11" s="29">
        <v>2</v>
      </c>
      <c r="H11" s="30">
        <v>0</v>
      </c>
      <c r="I11" s="30">
        <v>172</v>
      </c>
    </row>
    <row r="12" spans="1:103" ht="15.75">
      <c r="A12" s="14">
        <v>2017</v>
      </c>
      <c r="B12" s="33">
        <v>52</v>
      </c>
      <c r="C12" s="32">
        <v>26</v>
      </c>
      <c r="D12" s="31">
        <v>3</v>
      </c>
      <c r="E12" s="26">
        <v>4</v>
      </c>
      <c r="F12" s="27">
        <v>10</v>
      </c>
      <c r="G12" s="28">
        <v>0</v>
      </c>
      <c r="H12" s="29">
        <v>0</v>
      </c>
      <c r="I12" s="30">
        <f>SUM(B12:H12)</f>
        <v>95</v>
      </c>
    </row>
    <row r="13" spans="1:103">
      <c r="A13" s="15" t="s">
        <v>9</v>
      </c>
      <c r="B13" s="10">
        <v>50</v>
      </c>
      <c r="C13" s="10">
        <f>C12+B11</f>
        <v>150</v>
      </c>
      <c r="D13" s="10">
        <f>D12+C11+B10</f>
        <v>274</v>
      </c>
      <c r="E13" s="10">
        <f>E12+D11+C10+B9</f>
        <v>188</v>
      </c>
      <c r="F13" s="10">
        <f>F12+E11+D10+C9+B8</f>
        <v>127</v>
      </c>
      <c r="G13" s="10">
        <f>G12+F11+E10+D9+C8</f>
        <v>305</v>
      </c>
      <c r="H13" s="10">
        <f>H12+G11+F10+E9+D8</f>
        <v>244</v>
      </c>
      <c r="I13" s="16">
        <f>SUM(B13:H13)</f>
        <v>1338</v>
      </c>
    </row>
    <row r="14" spans="1:103">
      <c r="A14" s="15" t="s">
        <v>10</v>
      </c>
      <c r="B14" s="10">
        <v>234</v>
      </c>
      <c r="C14" s="10">
        <v>240</v>
      </c>
      <c r="D14" s="10">
        <v>247</v>
      </c>
      <c r="E14" s="10">
        <v>252</v>
      </c>
      <c r="F14" s="10">
        <v>255</v>
      </c>
      <c r="G14" s="10">
        <v>257</v>
      </c>
      <c r="H14" s="10">
        <v>257</v>
      </c>
      <c r="I14" s="10">
        <v>1742</v>
      </c>
    </row>
    <row r="15" spans="1:103">
      <c r="A15" s="15" t="s">
        <v>11</v>
      </c>
      <c r="B15" s="17">
        <f t="shared" ref="B15:I15" si="0">B13/B14*100</f>
        <v>21.367521367521366</v>
      </c>
      <c r="C15" s="17">
        <f t="shared" si="0"/>
        <v>62.5</v>
      </c>
      <c r="D15" s="18">
        <f t="shared" si="0"/>
        <v>110.93117408906883</v>
      </c>
      <c r="E15" s="17">
        <f t="shared" si="0"/>
        <v>74.603174603174608</v>
      </c>
      <c r="F15" s="17">
        <f t="shared" si="0"/>
        <v>49.803921568627452</v>
      </c>
      <c r="G15" s="18">
        <f t="shared" si="0"/>
        <v>118.67704280155642</v>
      </c>
      <c r="H15" s="18">
        <f t="shared" si="0"/>
        <v>94.941634241245126</v>
      </c>
      <c r="I15" s="17">
        <f t="shared" si="0"/>
        <v>76.808266360505158</v>
      </c>
    </row>
    <row r="16" spans="1:103">
      <c r="A16" s="15" t="s">
        <v>12</v>
      </c>
      <c r="B16" s="19">
        <f t="shared" ref="B16:H16" si="1">B14-B13</f>
        <v>184</v>
      </c>
      <c r="C16" s="19">
        <f t="shared" si="1"/>
        <v>90</v>
      </c>
      <c r="D16" s="10">
        <v>0</v>
      </c>
      <c r="E16" s="10">
        <f t="shared" si="1"/>
        <v>64</v>
      </c>
      <c r="F16" s="19">
        <f t="shared" si="1"/>
        <v>128</v>
      </c>
      <c r="G16" s="10">
        <v>0</v>
      </c>
      <c r="H16" s="19">
        <f t="shared" si="1"/>
        <v>13</v>
      </c>
      <c r="I16" s="19">
        <f>SUM(B16:H16)</f>
        <v>479</v>
      </c>
    </row>
    <row r="18" spans="1:103">
      <c r="A18" t="s">
        <v>34</v>
      </c>
    </row>
    <row r="19" spans="1:103" ht="15.75" thickBot="1"/>
    <row r="20" spans="1:103" ht="16.5" thickTop="1">
      <c r="A20" s="192" t="s">
        <v>13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4"/>
    </row>
    <row r="21" spans="1:103" ht="15.75">
      <c r="A21" s="188" t="s">
        <v>14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95"/>
    </row>
    <row r="22" spans="1:103" ht="15.75">
      <c r="A22" s="188" t="s">
        <v>18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95"/>
    </row>
    <row r="23" spans="1:103" ht="15.75">
      <c r="A23" s="188" t="s">
        <v>16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95"/>
    </row>
    <row r="24" spans="1:103" ht="16.5" thickBot="1">
      <c r="A24" s="188" t="s">
        <v>17</v>
      </c>
      <c r="B24" s="189"/>
      <c r="C24" s="189"/>
      <c r="D24" s="189"/>
      <c r="E24" s="189"/>
      <c r="F24" s="189"/>
      <c r="G24" s="189"/>
      <c r="H24" s="189"/>
      <c r="I24" s="189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  <c r="BX24" s="190"/>
      <c r="BY24" s="190"/>
      <c r="BZ24" s="190"/>
      <c r="CA24" s="190"/>
      <c r="CB24" s="190"/>
      <c r="CC24" s="190"/>
      <c r="CD24" s="190"/>
      <c r="CE24" s="190"/>
      <c r="CF24" s="190"/>
      <c r="CG24" s="190"/>
      <c r="CH24" s="190"/>
      <c r="CI24" s="190"/>
      <c r="CJ24" s="190"/>
      <c r="CK24" s="190"/>
      <c r="CL24" s="190"/>
      <c r="CM24" s="190"/>
      <c r="CN24" s="190"/>
      <c r="CO24" s="190"/>
      <c r="CP24" s="190"/>
      <c r="CQ24" s="190"/>
      <c r="CR24" s="190"/>
      <c r="CS24" s="190"/>
      <c r="CT24" s="190"/>
      <c r="CU24" s="190"/>
      <c r="CV24" s="190"/>
      <c r="CW24" s="190"/>
      <c r="CX24" s="190"/>
      <c r="CY24" s="191"/>
    </row>
    <row r="25" spans="1:103" ht="15.75" thickTop="1">
      <c r="A25" s="15" t="s">
        <v>8</v>
      </c>
      <c r="B25" s="15" t="s">
        <v>0</v>
      </c>
      <c r="C25" s="15" t="s">
        <v>1</v>
      </c>
      <c r="D25" s="15" t="s">
        <v>2</v>
      </c>
      <c r="E25" s="15" t="s">
        <v>3</v>
      </c>
      <c r="F25" s="15" t="s">
        <v>4</v>
      </c>
      <c r="G25" s="15" t="s">
        <v>5</v>
      </c>
      <c r="H25" s="15" t="s">
        <v>6</v>
      </c>
      <c r="I25" s="15" t="s">
        <v>7</v>
      </c>
    </row>
    <row r="26" spans="1:103" ht="15.75">
      <c r="A26" s="34">
        <v>2013</v>
      </c>
      <c r="B26" s="81">
        <v>0</v>
      </c>
      <c r="C26" s="81">
        <v>0</v>
      </c>
      <c r="D26" s="81">
        <v>0</v>
      </c>
      <c r="E26" s="81">
        <v>0</v>
      </c>
      <c r="F26" s="81">
        <v>0</v>
      </c>
      <c r="G26" s="82">
        <v>0</v>
      </c>
      <c r="H26" s="82">
        <v>0</v>
      </c>
      <c r="I26" s="83">
        <v>0</v>
      </c>
    </row>
    <row r="27" spans="1:103" ht="15.75">
      <c r="A27" s="35">
        <v>2014</v>
      </c>
      <c r="B27" s="35">
        <v>0</v>
      </c>
      <c r="C27" s="35">
        <v>0</v>
      </c>
      <c r="D27" s="35">
        <v>94</v>
      </c>
      <c r="E27" s="35">
        <v>136</v>
      </c>
      <c r="F27" s="35">
        <v>218</v>
      </c>
      <c r="G27" s="35">
        <v>38</v>
      </c>
      <c r="H27" s="35">
        <v>1</v>
      </c>
      <c r="I27" s="35">
        <v>487</v>
      </c>
    </row>
    <row r="28" spans="1:103" ht="15.75">
      <c r="A28" s="35">
        <v>2015</v>
      </c>
      <c r="B28" s="35">
        <v>73</v>
      </c>
      <c r="C28" s="35">
        <v>144</v>
      </c>
      <c r="D28" s="35">
        <v>188</v>
      </c>
      <c r="E28" s="35">
        <v>42</v>
      </c>
      <c r="F28" s="35">
        <v>18</v>
      </c>
      <c r="G28" s="35">
        <v>9</v>
      </c>
      <c r="H28" s="35">
        <v>5</v>
      </c>
      <c r="I28" s="35">
        <v>479</v>
      </c>
    </row>
    <row r="29" spans="1:103" ht="15.75">
      <c r="A29" s="35">
        <v>2016</v>
      </c>
      <c r="B29" s="35">
        <v>34</v>
      </c>
      <c r="C29" s="35">
        <v>39</v>
      </c>
      <c r="D29" s="35">
        <v>15</v>
      </c>
      <c r="E29" s="35">
        <v>12</v>
      </c>
      <c r="F29" s="35">
        <v>7</v>
      </c>
      <c r="G29" s="35">
        <v>4</v>
      </c>
      <c r="H29" s="35">
        <v>0</v>
      </c>
      <c r="I29" s="35">
        <v>111</v>
      </c>
    </row>
    <row r="30" spans="1:103" ht="15.75">
      <c r="A30" s="35">
        <v>2017</v>
      </c>
      <c r="B30" s="35">
        <v>43</v>
      </c>
      <c r="C30" s="35">
        <v>52</v>
      </c>
      <c r="D30" s="35">
        <v>14</v>
      </c>
      <c r="E30" s="35">
        <v>11</v>
      </c>
      <c r="F30" s="35">
        <v>6</v>
      </c>
      <c r="G30" s="35">
        <v>3</v>
      </c>
      <c r="H30" s="35">
        <v>0</v>
      </c>
      <c r="I30" s="35">
        <f>SUM(B30:H30)</f>
        <v>129</v>
      </c>
    </row>
    <row r="31" spans="1:103">
      <c r="A31" s="15" t="s">
        <v>9</v>
      </c>
      <c r="B31" s="10">
        <f>B30</f>
        <v>43</v>
      </c>
      <c r="C31" s="10">
        <f>C30+B29</f>
        <v>86</v>
      </c>
      <c r="D31" s="10">
        <f>D30+C29+B28</f>
        <v>126</v>
      </c>
      <c r="E31" s="10">
        <f>E30+D29+C28+B27</f>
        <v>170</v>
      </c>
      <c r="F31" s="10">
        <f>F30+E29+D28+C27+B26</f>
        <v>206</v>
      </c>
      <c r="G31" s="10">
        <f>G30+F29+E28+D27+C26</f>
        <v>146</v>
      </c>
      <c r="H31" s="10">
        <f>H30+G29+F28+E27+D26</f>
        <v>158</v>
      </c>
      <c r="I31" s="16">
        <f>SUM(B31:H31)</f>
        <v>935</v>
      </c>
    </row>
    <row r="32" spans="1:103">
      <c r="A32" s="15" t="s">
        <v>10</v>
      </c>
      <c r="B32" s="10">
        <v>234</v>
      </c>
      <c r="C32" s="10">
        <v>240</v>
      </c>
      <c r="D32" s="10">
        <v>247</v>
      </c>
      <c r="E32" s="10">
        <v>252</v>
      </c>
      <c r="F32" s="10">
        <v>255</v>
      </c>
      <c r="G32" s="10">
        <v>257</v>
      </c>
      <c r="H32" s="10">
        <v>257</v>
      </c>
      <c r="I32" s="10">
        <v>1742</v>
      </c>
    </row>
    <row r="33" spans="1:103">
      <c r="A33" s="15" t="s">
        <v>11</v>
      </c>
      <c r="B33" s="17">
        <f t="shared" ref="B33" si="2">B31/B32*100</f>
        <v>18.376068376068378</v>
      </c>
      <c r="C33" s="17">
        <f t="shared" ref="C33" si="3">C31/C32*100</f>
        <v>35.833333333333336</v>
      </c>
      <c r="D33" s="17">
        <f t="shared" ref="D33" si="4">D31/D32*100</f>
        <v>51.012145748987855</v>
      </c>
      <c r="E33" s="17">
        <f t="shared" ref="E33" si="5">E31/E32*100</f>
        <v>67.460317460317469</v>
      </c>
      <c r="F33" s="18">
        <f t="shared" ref="F33" si="6">F31/F32*100</f>
        <v>80.784313725490193</v>
      </c>
      <c r="G33" s="17">
        <f t="shared" ref="G33" si="7">G31/G32*100</f>
        <v>56.809338521400775</v>
      </c>
      <c r="H33" s="17">
        <f t="shared" ref="H33" si="8">H31/H32*100</f>
        <v>61.478599221789885</v>
      </c>
      <c r="I33" s="17">
        <f t="shared" ref="I33" si="9">I31/I32*100</f>
        <v>53.673938002296204</v>
      </c>
    </row>
    <row r="34" spans="1:103">
      <c r="A34" s="15" t="s">
        <v>12</v>
      </c>
      <c r="B34" s="19">
        <f t="shared" ref="B34:H34" si="10">B32-B31</f>
        <v>191</v>
      </c>
      <c r="C34" s="19">
        <f t="shared" si="10"/>
        <v>154</v>
      </c>
      <c r="D34" s="10">
        <f t="shared" si="10"/>
        <v>121</v>
      </c>
      <c r="E34" s="10">
        <f t="shared" si="10"/>
        <v>82</v>
      </c>
      <c r="F34" s="19">
        <f t="shared" si="10"/>
        <v>49</v>
      </c>
      <c r="G34" s="10">
        <f t="shared" si="10"/>
        <v>111</v>
      </c>
      <c r="H34" s="19">
        <f t="shared" si="10"/>
        <v>99</v>
      </c>
      <c r="I34" s="19">
        <f>SUM(B34:H34)</f>
        <v>807</v>
      </c>
    </row>
    <row r="36" spans="1:103">
      <c r="A36" t="s">
        <v>34</v>
      </c>
    </row>
    <row r="37" spans="1:103" ht="15.75" thickBot="1"/>
    <row r="38" spans="1:103" ht="16.5" thickTop="1">
      <c r="A38" s="192" t="s">
        <v>13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3"/>
      <c r="CG38" s="193"/>
      <c r="CH38" s="193"/>
      <c r="CI38" s="193"/>
      <c r="CJ38" s="193"/>
      <c r="CK38" s="193"/>
      <c r="CL38" s="193"/>
      <c r="CM38" s="193"/>
      <c r="CN38" s="193"/>
      <c r="CO38" s="193"/>
      <c r="CP38" s="193"/>
      <c r="CQ38" s="193"/>
      <c r="CR38" s="193"/>
      <c r="CS38" s="193"/>
      <c r="CT38" s="193"/>
      <c r="CU38" s="193"/>
      <c r="CV38" s="193"/>
      <c r="CW38" s="193"/>
      <c r="CX38" s="193"/>
      <c r="CY38" s="194"/>
    </row>
    <row r="39" spans="1:103" ht="15.75">
      <c r="A39" s="188" t="s">
        <v>19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89"/>
      <c r="CU39" s="189"/>
      <c r="CV39" s="189"/>
      <c r="CW39" s="189"/>
      <c r="CX39" s="189"/>
      <c r="CY39" s="195"/>
    </row>
    <row r="40" spans="1:103" ht="15.75">
      <c r="A40" s="188" t="s">
        <v>15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95"/>
    </row>
    <row r="41" spans="1:103" ht="15.75">
      <c r="A41" s="188" t="s">
        <v>20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95"/>
    </row>
    <row r="42" spans="1:103" ht="16.5" thickBot="1">
      <c r="A42" s="196" t="s">
        <v>17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0"/>
      <c r="BN42" s="190"/>
      <c r="BO42" s="190"/>
      <c r="BP42" s="190"/>
      <c r="BQ42" s="190"/>
      <c r="BR42" s="190"/>
      <c r="BS42" s="190"/>
      <c r="BT42" s="190"/>
      <c r="BU42" s="190"/>
      <c r="BV42" s="190"/>
      <c r="BW42" s="190"/>
      <c r="BX42" s="190"/>
      <c r="BY42" s="190"/>
      <c r="BZ42" s="190"/>
      <c r="CA42" s="190"/>
      <c r="CB42" s="190"/>
      <c r="CC42" s="190"/>
      <c r="CD42" s="190"/>
      <c r="CE42" s="190"/>
      <c r="CF42" s="190"/>
      <c r="CG42" s="190"/>
      <c r="CH42" s="190"/>
      <c r="CI42" s="190"/>
      <c r="CJ42" s="190"/>
      <c r="CK42" s="190"/>
      <c r="CL42" s="190"/>
      <c r="CM42" s="190"/>
      <c r="CN42" s="190"/>
      <c r="CO42" s="190"/>
      <c r="CP42" s="190"/>
      <c r="CQ42" s="190"/>
      <c r="CR42" s="190"/>
      <c r="CS42" s="190"/>
      <c r="CT42" s="190"/>
      <c r="CU42" s="190"/>
      <c r="CV42" s="190"/>
      <c r="CW42" s="190"/>
      <c r="CX42" s="190"/>
      <c r="CY42" s="191"/>
    </row>
    <row r="43" spans="1:103" ht="16.5" thickTop="1" thickBot="1">
      <c r="A43" t="s">
        <v>8</v>
      </c>
      <c r="D43" s="102" t="s">
        <v>2</v>
      </c>
      <c r="E43" s="103" t="s">
        <v>3</v>
      </c>
      <c r="F43" s="102" t="s">
        <v>4</v>
      </c>
      <c r="G43" s="103" t="s">
        <v>5</v>
      </c>
      <c r="H43" s="102"/>
      <c r="I43" t="s">
        <v>21</v>
      </c>
    </row>
    <row r="44" spans="1:103" ht="17.25" thickTop="1" thickBot="1">
      <c r="A44" s="12">
        <v>2017</v>
      </c>
      <c r="B44" s="12"/>
      <c r="C44" s="118"/>
      <c r="D44" s="111">
        <v>10</v>
      </c>
      <c r="E44" s="111">
        <v>85</v>
      </c>
      <c r="F44" s="112">
        <v>61</v>
      </c>
      <c r="G44" s="111">
        <v>8</v>
      </c>
      <c r="H44" s="106"/>
      <c r="I44" s="106">
        <f>SUM(D44:H44)</f>
        <v>164</v>
      </c>
    </row>
    <row r="45" spans="1:103" ht="16.5" thickTop="1" thickBot="1">
      <c r="A45" t="s">
        <v>9</v>
      </c>
      <c r="B45" s="1"/>
      <c r="C45" s="1"/>
      <c r="D45" s="112">
        <f>D44</f>
        <v>10</v>
      </c>
      <c r="E45" s="111">
        <f>E44</f>
        <v>85</v>
      </c>
      <c r="F45" s="112">
        <f>F44</f>
        <v>61</v>
      </c>
      <c r="G45" s="111">
        <f>G44</f>
        <v>8</v>
      </c>
      <c r="H45" s="106"/>
      <c r="I45" s="107">
        <f>SUM(D45:H45)</f>
        <v>164</v>
      </c>
    </row>
    <row r="46" spans="1:103" ht="16.5" thickTop="1" thickBot="1">
      <c r="A46" s="124" t="s">
        <v>10</v>
      </c>
      <c r="B46" s="125"/>
      <c r="C46" s="125"/>
      <c r="D46" s="113">
        <v>256</v>
      </c>
      <c r="E46" s="114">
        <v>262</v>
      </c>
      <c r="F46" s="114">
        <v>265</v>
      </c>
      <c r="G46" s="113">
        <v>266</v>
      </c>
      <c r="H46" s="110"/>
      <c r="I46" s="110">
        <f>SUM(D46:H46)</f>
        <v>1049</v>
      </c>
    </row>
    <row r="47" spans="1:103" ht="16.5" thickTop="1" thickBot="1">
      <c r="A47" t="s">
        <v>11</v>
      </c>
      <c r="B47" s="4"/>
      <c r="C47" s="4"/>
      <c r="D47" s="130">
        <f>D45/D46*100</f>
        <v>3.90625</v>
      </c>
      <c r="E47" s="130">
        <f>E45/E46*100</f>
        <v>32.44274809160305</v>
      </c>
      <c r="F47" s="130">
        <f>F45/F46*100</f>
        <v>23.018867924528301</v>
      </c>
      <c r="G47" s="129">
        <f>G45/G46*100</f>
        <v>3.007518796992481</v>
      </c>
      <c r="H47" s="130"/>
      <c r="I47" s="131">
        <f t="shared" ref="I47" si="11">I45/I46*100</f>
        <v>15.63393708293613</v>
      </c>
    </row>
    <row r="48" spans="1:103" ht="15.75" thickTop="1">
      <c r="A48" t="s">
        <v>12</v>
      </c>
      <c r="B48" s="3"/>
      <c r="C48" s="3"/>
      <c r="D48" s="1">
        <f>D46-D45</f>
        <v>246</v>
      </c>
      <c r="E48" s="1">
        <f>E46-E45</f>
        <v>177</v>
      </c>
      <c r="F48" s="3">
        <f>F46-F45</f>
        <v>204</v>
      </c>
      <c r="G48" s="1">
        <f>G46-G45</f>
        <v>258</v>
      </c>
      <c r="H48" s="3"/>
      <c r="I48" s="3">
        <f>I46-I45</f>
        <v>885</v>
      </c>
    </row>
    <row r="50" spans="1:1">
      <c r="A50" t="s">
        <v>34</v>
      </c>
    </row>
  </sheetData>
  <mergeCells count="15">
    <mergeCell ref="A42:CY42"/>
    <mergeCell ref="A39:CY39"/>
    <mergeCell ref="A20:CY20"/>
    <mergeCell ref="A40:CY40"/>
    <mergeCell ref="A41:CY41"/>
    <mergeCell ref="A38:CY38"/>
    <mergeCell ref="A21:CY21"/>
    <mergeCell ref="A22:CY22"/>
    <mergeCell ref="A23:CY23"/>
    <mergeCell ref="A24:CY24"/>
    <mergeCell ref="A6:CY6"/>
    <mergeCell ref="A2:CY2"/>
    <mergeCell ref="A3:CY3"/>
    <mergeCell ref="A4:CY4"/>
    <mergeCell ref="A5:CY5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Y52"/>
  <sheetViews>
    <sheetView topLeftCell="A28" workbookViewId="0">
      <selection activeCell="M50" sqref="M50"/>
    </sheetView>
  </sheetViews>
  <sheetFormatPr defaultRowHeight="15"/>
  <cols>
    <col min="1" max="1" width="26.7109375" customWidth="1"/>
    <col min="9" max="9" width="10" customWidth="1"/>
  </cols>
  <sheetData>
    <row r="1" spans="1:103" ht="16.5" thickTop="1">
      <c r="A1" s="192" t="s">
        <v>13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4"/>
    </row>
    <row r="2" spans="1:103" ht="15.75">
      <c r="A2" s="188" t="s">
        <v>31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95"/>
    </row>
    <row r="3" spans="1:103" ht="15.75">
      <c r="A3" s="188" t="s">
        <v>14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95"/>
    </row>
    <row r="4" spans="1:103" ht="15.75">
      <c r="A4" s="188" t="s">
        <v>15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95"/>
    </row>
    <row r="5" spans="1:103" ht="15.75">
      <c r="A5" s="188" t="s">
        <v>16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95"/>
    </row>
    <row r="6" spans="1:103" ht="16.5" thickBot="1">
      <c r="A6" s="196" t="s">
        <v>17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1"/>
    </row>
    <row r="7" spans="1:103" ht="16.5" thickTop="1" thickBot="1">
      <c r="A7" t="s">
        <v>8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</row>
    <row r="8" spans="1:103" ht="17.25" thickTop="1" thickBot="1">
      <c r="A8" s="36">
        <v>2013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12">
        <v>0</v>
      </c>
      <c r="H8" s="12">
        <v>0</v>
      </c>
      <c r="I8" s="39">
        <v>0</v>
      </c>
    </row>
    <row r="9" spans="1:103" ht="17.25" thickTop="1" thickBot="1">
      <c r="A9" s="12">
        <v>2014</v>
      </c>
      <c r="B9" s="12">
        <v>0</v>
      </c>
      <c r="C9" s="12">
        <v>0</v>
      </c>
      <c r="D9" s="12">
        <v>324</v>
      </c>
      <c r="E9" s="12">
        <v>332</v>
      </c>
      <c r="F9" s="12">
        <v>343</v>
      </c>
      <c r="G9" s="12">
        <v>0</v>
      </c>
      <c r="H9" s="12">
        <v>0</v>
      </c>
      <c r="I9" s="38">
        <v>999</v>
      </c>
    </row>
    <row r="10" spans="1:103" ht="17.25" thickTop="1" thickBot="1">
      <c r="A10" s="12">
        <v>2015</v>
      </c>
      <c r="B10" s="12">
        <v>361</v>
      </c>
      <c r="C10" s="12">
        <v>275</v>
      </c>
      <c r="D10" s="12">
        <v>169</v>
      </c>
      <c r="E10" s="12">
        <v>9</v>
      </c>
      <c r="F10" s="12">
        <v>5</v>
      </c>
      <c r="G10" s="12">
        <v>0</v>
      </c>
      <c r="H10" s="12">
        <v>0</v>
      </c>
      <c r="I10" s="38">
        <v>819</v>
      </c>
    </row>
    <row r="11" spans="1:103" ht="17.25" thickTop="1" thickBot="1">
      <c r="A11" s="12">
        <v>2016</v>
      </c>
      <c r="B11" s="12">
        <v>163</v>
      </c>
      <c r="C11" s="12">
        <v>26</v>
      </c>
      <c r="D11" s="12">
        <v>13</v>
      </c>
      <c r="E11" s="12">
        <v>3</v>
      </c>
      <c r="F11" s="12">
        <v>2</v>
      </c>
      <c r="G11" s="12">
        <v>0</v>
      </c>
      <c r="H11" s="12">
        <v>0</v>
      </c>
      <c r="I11" s="38">
        <v>207</v>
      </c>
    </row>
    <row r="12" spans="1:103" ht="17.25" thickTop="1" thickBot="1">
      <c r="A12" s="12">
        <v>2017</v>
      </c>
      <c r="B12" s="44">
        <v>128</v>
      </c>
      <c r="C12" s="44">
        <v>37</v>
      </c>
      <c r="D12" s="44">
        <v>33</v>
      </c>
      <c r="E12" s="44">
        <v>52</v>
      </c>
      <c r="F12" s="44">
        <v>37</v>
      </c>
      <c r="G12" s="44">
        <v>34</v>
      </c>
      <c r="H12" s="44">
        <v>21</v>
      </c>
      <c r="I12" s="45">
        <f>SUM(B12:H12)</f>
        <v>342</v>
      </c>
    </row>
    <row r="13" spans="1:103" ht="15.75" thickTop="1">
      <c r="A13" s="60" t="s">
        <v>9</v>
      </c>
      <c r="B13" s="58">
        <f>B12</f>
        <v>128</v>
      </c>
      <c r="C13" s="47">
        <f>C12+B11</f>
        <v>200</v>
      </c>
      <c r="D13" s="48">
        <f>D12+C11+B10</f>
        <v>420</v>
      </c>
      <c r="E13" s="47">
        <f>E12+D11+C10+B9</f>
        <v>340</v>
      </c>
      <c r="F13" s="48">
        <f>F12+E11+D10+C9+B8</f>
        <v>209</v>
      </c>
      <c r="G13" s="47">
        <f>G12+F11+E10+D9+C8</f>
        <v>369</v>
      </c>
      <c r="H13" s="47">
        <f>H12+G11+F10+E9+D8</f>
        <v>358</v>
      </c>
      <c r="I13" s="49">
        <f>SUM(B13:H13)</f>
        <v>2024</v>
      </c>
    </row>
    <row r="14" spans="1:103">
      <c r="A14" s="61" t="s">
        <v>10</v>
      </c>
      <c r="B14" s="59">
        <v>284</v>
      </c>
      <c r="C14" s="57">
        <v>294</v>
      </c>
      <c r="D14" s="50">
        <v>306</v>
      </c>
      <c r="E14" s="50">
        <v>314</v>
      </c>
      <c r="F14" s="50">
        <v>316</v>
      </c>
      <c r="G14" s="50">
        <v>312</v>
      </c>
      <c r="H14" s="46">
        <v>309</v>
      </c>
      <c r="I14" s="50">
        <v>2135</v>
      </c>
    </row>
    <row r="15" spans="1:103">
      <c r="A15" s="61" t="s">
        <v>11</v>
      </c>
      <c r="B15" s="65">
        <f t="shared" ref="B15:I15" si="0">B13/B14*100</f>
        <v>45.070422535211272</v>
      </c>
      <c r="C15" s="66">
        <f t="shared" si="0"/>
        <v>68.027210884353735</v>
      </c>
      <c r="D15" s="62">
        <f t="shared" si="0"/>
        <v>137.25490196078431</v>
      </c>
      <c r="E15" s="62">
        <f t="shared" si="0"/>
        <v>108.28025477707006</v>
      </c>
      <c r="F15" s="67">
        <f t="shared" si="0"/>
        <v>66.139240506329116</v>
      </c>
      <c r="G15" s="63">
        <f t="shared" si="0"/>
        <v>118.26923076923077</v>
      </c>
      <c r="H15" s="64">
        <f t="shared" si="0"/>
        <v>115.85760517799353</v>
      </c>
      <c r="I15" s="62">
        <f t="shared" si="0"/>
        <v>94.800936768149882</v>
      </c>
    </row>
    <row r="16" spans="1:103">
      <c r="A16" t="s">
        <v>12</v>
      </c>
      <c r="B16" s="52">
        <f t="shared" ref="B16:F16" si="1">B14-B13</f>
        <v>156</v>
      </c>
      <c r="C16" s="51">
        <f t="shared" si="1"/>
        <v>94</v>
      </c>
      <c r="D16" s="56">
        <v>0</v>
      </c>
      <c r="E16" s="53">
        <v>0</v>
      </c>
      <c r="F16" s="54">
        <f t="shared" si="1"/>
        <v>107</v>
      </c>
      <c r="G16" s="53">
        <v>0</v>
      </c>
      <c r="H16" s="52">
        <v>0</v>
      </c>
      <c r="I16" s="51">
        <f>SUM(B16:H16)</f>
        <v>357</v>
      </c>
    </row>
    <row r="17" spans="1:103">
      <c r="D17" s="55"/>
      <c r="F17" s="55"/>
    </row>
    <row r="18" spans="1:103">
      <c r="A18" t="s">
        <v>34</v>
      </c>
    </row>
    <row r="19" spans="1:103" ht="15.75" thickBot="1"/>
    <row r="20" spans="1:103" ht="16.5" thickTop="1">
      <c r="A20" s="192" t="s">
        <v>13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4"/>
    </row>
    <row r="21" spans="1:103" ht="15.75">
      <c r="A21" s="188" t="s">
        <v>31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95"/>
    </row>
    <row r="22" spans="1:103" ht="15.75">
      <c r="A22" s="188" t="s">
        <v>14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95"/>
    </row>
    <row r="23" spans="1:103" ht="15.75">
      <c r="A23" s="188" t="s">
        <v>18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95"/>
    </row>
    <row r="24" spans="1:103" ht="15.75">
      <c r="A24" s="188" t="s">
        <v>16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95"/>
    </row>
    <row r="25" spans="1:103" ht="16.5" thickBot="1">
      <c r="A25" s="196" t="s">
        <v>17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1"/>
    </row>
    <row r="26" spans="1:103" ht="16.5" thickTop="1" thickBot="1">
      <c r="A26" t="s">
        <v>8</v>
      </c>
      <c r="B26" t="s">
        <v>0</v>
      </c>
      <c r="C26" t="s">
        <v>1</v>
      </c>
      <c r="D26" t="s">
        <v>2</v>
      </c>
      <c r="E26" t="s">
        <v>3</v>
      </c>
      <c r="F26" t="s">
        <v>4</v>
      </c>
      <c r="G26" t="s">
        <v>5</v>
      </c>
      <c r="H26" t="s">
        <v>6</v>
      </c>
      <c r="I26" t="s">
        <v>7</v>
      </c>
    </row>
    <row r="27" spans="1:103" ht="17.25" thickTop="1" thickBot="1">
      <c r="A27" s="36">
        <v>2013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12">
        <v>0</v>
      </c>
      <c r="H27" s="12">
        <v>0</v>
      </c>
      <c r="I27" s="39">
        <v>0</v>
      </c>
    </row>
    <row r="28" spans="1:103" ht="17.25" thickTop="1" thickBot="1">
      <c r="A28" s="12">
        <v>2014</v>
      </c>
      <c r="B28" s="12">
        <v>0</v>
      </c>
      <c r="C28" s="12">
        <v>0</v>
      </c>
      <c r="D28" s="12">
        <v>134</v>
      </c>
      <c r="E28" s="12">
        <v>218</v>
      </c>
      <c r="F28" s="12">
        <v>260</v>
      </c>
      <c r="G28" s="12">
        <v>110</v>
      </c>
      <c r="H28" s="12">
        <v>0</v>
      </c>
      <c r="I28" s="12">
        <v>722</v>
      </c>
    </row>
    <row r="29" spans="1:103" ht="17.25" thickTop="1" thickBot="1">
      <c r="A29" s="12">
        <v>2015</v>
      </c>
      <c r="B29" s="12">
        <v>91</v>
      </c>
      <c r="C29" s="12">
        <v>208</v>
      </c>
      <c r="D29" s="12">
        <v>295</v>
      </c>
      <c r="E29" s="12">
        <v>68</v>
      </c>
      <c r="F29" s="12">
        <v>27</v>
      </c>
      <c r="G29" s="12">
        <v>22</v>
      </c>
      <c r="H29" s="12">
        <v>0</v>
      </c>
      <c r="I29" s="12">
        <v>711</v>
      </c>
    </row>
    <row r="30" spans="1:103" ht="17.25" thickTop="1" thickBot="1">
      <c r="A30" s="12">
        <v>2016</v>
      </c>
      <c r="B30" s="12">
        <v>67</v>
      </c>
      <c r="C30" s="12">
        <v>47</v>
      </c>
      <c r="D30" s="12">
        <v>35</v>
      </c>
      <c r="E30" s="12">
        <v>14</v>
      </c>
      <c r="F30" s="12">
        <v>4</v>
      </c>
      <c r="G30" s="12">
        <v>1</v>
      </c>
      <c r="H30" s="12">
        <v>0</v>
      </c>
      <c r="I30" s="12">
        <v>168</v>
      </c>
    </row>
    <row r="31" spans="1:103" ht="17.25" thickTop="1" thickBot="1">
      <c r="A31" s="12">
        <v>2017</v>
      </c>
      <c r="B31" s="12">
        <v>57</v>
      </c>
      <c r="C31" s="12">
        <v>73</v>
      </c>
      <c r="D31" s="12">
        <v>22</v>
      </c>
      <c r="E31" s="12">
        <v>22</v>
      </c>
      <c r="F31" s="12">
        <v>29</v>
      </c>
      <c r="G31" s="12">
        <v>15</v>
      </c>
      <c r="H31" s="12">
        <v>2</v>
      </c>
      <c r="I31" s="12">
        <f>SUM(B31:H31)</f>
        <v>220</v>
      </c>
    </row>
    <row r="32" spans="1:103" ht="15.75" thickTop="1">
      <c r="A32" t="s">
        <v>9</v>
      </c>
      <c r="B32" s="1">
        <f>B31</f>
        <v>57</v>
      </c>
      <c r="C32" s="1">
        <f>C31+B30</f>
        <v>140</v>
      </c>
      <c r="D32" s="1">
        <f>D31+C30+B29</f>
        <v>160</v>
      </c>
      <c r="E32" s="1">
        <f>E31+D30+C29+B28</f>
        <v>265</v>
      </c>
      <c r="F32" s="1">
        <f>F31+E30+D29+C28+B27</f>
        <v>338</v>
      </c>
      <c r="G32" s="1">
        <f>G31+F30+E29+D28+C27</f>
        <v>221</v>
      </c>
      <c r="H32" s="1">
        <f>H31+G30+F29+E28+D27</f>
        <v>248</v>
      </c>
      <c r="I32" s="2">
        <f>SUM(B32:H32)</f>
        <v>1429</v>
      </c>
    </row>
    <row r="33" spans="1:103">
      <c r="A33" t="s">
        <v>10</v>
      </c>
      <c r="B33" s="68">
        <v>284</v>
      </c>
      <c r="C33" s="68">
        <v>294</v>
      </c>
      <c r="D33" s="68">
        <v>306</v>
      </c>
      <c r="E33" s="1">
        <v>314</v>
      </c>
      <c r="F33" s="1">
        <v>316</v>
      </c>
      <c r="G33" s="68">
        <v>312</v>
      </c>
      <c r="H33" s="68">
        <v>309</v>
      </c>
      <c r="I33" s="68">
        <v>2135</v>
      </c>
    </row>
    <row r="34" spans="1:103">
      <c r="A34" t="s">
        <v>11</v>
      </c>
      <c r="B34" s="72">
        <f t="shared" ref="B34:I34" si="2">B32/B33*100</f>
        <v>20.070422535211268</v>
      </c>
      <c r="C34" s="9">
        <f t="shared" si="2"/>
        <v>47.619047619047613</v>
      </c>
      <c r="D34" s="72">
        <f t="shared" si="2"/>
        <v>52.287581699346411</v>
      </c>
      <c r="E34" s="73">
        <f t="shared" si="2"/>
        <v>84.394904458598731</v>
      </c>
      <c r="F34" s="73">
        <f t="shared" si="2"/>
        <v>106.96202531645569</v>
      </c>
      <c r="G34" s="72">
        <f t="shared" si="2"/>
        <v>70.833333333333343</v>
      </c>
      <c r="H34" s="74">
        <f t="shared" si="2"/>
        <v>80.258899676375407</v>
      </c>
      <c r="I34" s="72">
        <f t="shared" si="2"/>
        <v>66.932084309133486</v>
      </c>
      <c r="J34" s="71"/>
    </row>
    <row r="35" spans="1:103">
      <c r="A35" t="s">
        <v>12</v>
      </c>
      <c r="B35" s="69">
        <f t="shared" ref="B35:H35" si="3">B33-B32</f>
        <v>227</v>
      </c>
      <c r="C35" s="69">
        <f t="shared" si="3"/>
        <v>154</v>
      </c>
      <c r="D35" s="1">
        <f t="shared" si="3"/>
        <v>146</v>
      </c>
      <c r="E35" s="70">
        <f t="shared" si="3"/>
        <v>49</v>
      </c>
      <c r="F35" s="3">
        <v>0</v>
      </c>
      <c r="G35" s="70">
        <f t="shared" si="3"/>
        <v>91</v>
      </c>
      <c r="H35" s="3">
        <f t="shared" si="3"/>
        <v>61</v>
      </c>
      <c r="I35" s="3">
        <f>SUM(B35:H35)</f>
        <v>728</v>
      </c>
    </row>
    <row r="37" spans="1:103">
      <c r="A37" t="s">
        <v>34</v>
      </c>
    </row>
    <row r="38" spans="1:103" ht="15.75" thickBot="1"/>
    <row r="39" spans="1:103" ht="16.5" thickTop="1">
      <c r="A39" s="192" t="s">
        <v>13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4"/>
    </row>
    <row r="40" spans="1:103" ht="15.75">
      <c r="A40" s="188" t="s">
        <v>31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95"/>
    </row>
    <row r="41" spans="1:103" ht="15.75">
      <c r="A41" s="188" t="s">
        <v>19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95"/>
    </row>
    <row r="42" spans="1:103" ht="15.75">
      <c r="A42" s="188" t="s">
        <v>15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95"/>
    </row>
    <row r="43" spans="1:103" ht="15.75">
      <c r="A43" s="188" t="s">
        <v>20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95"/>
    </row>
    <row r="44" spans="1:103" ht="16.5" thickBot="1">
      <c r="A44" s="196" t="s">
        <v>30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1"/>
    </row>
    <row r="45" spans="1:103" ht="16.5" thickTop="1" thickBot="1">
      <c r="A45" t="s">
        <v>8</v>
      </c>
      <c r="D45" t="s">
        <v>2</v>
      </c>
      <c r="E45" t="s">
        <v>3</v>
      </c>
      <c r="F45" t="s">
        <v>4</v>
      </c>
      <c r="G45" t="s">
        <v>5</v>
      </c>
      <c r="I45" t="s">
        <v>21</v>
      </c>
    </row>
    <row r="46" spans="1:103" ht="17.25" thickTop="1" thickBot="1">
      <c r="A46" s="12">
        <v>2017</v>
      </c>
      <c r="B46" s="12"/>
      <c r="C46" s="118"/>
      <c r="D46" s="158">
        <v>27</v>
      </c>
      <c r="E46" s="158">
        <v>159</v>
      </c>
      <c r="F46" s="158">
        <v>130</v>
      </c>
      <c r="G46" s="158">
        <v>25</v>
      </c>
      <c r="H46" s="158"/>
      <c r="I46" s="162">
        <f>SUM(D46:H46)</f>
        <v>341</v>
      </c>
    </row>
    <row r="47" spans="1:103" ht="16.5" thickTop="1" thickBot="1">
      <c r="A47" t="s">
        <v>9</v>
      </c>
      <c r="B47" s="1"/>
      <c r="C47" s="1"/>
      <c r="D47" s="158">
        <f>D46</f>
        <v>27</v>
      </c>
      <c r="E47" s="158">
        <f>E46</f>
        <v>159</v>
      </c>
      <c r="F47" s="158">
        <f>F46</f>
        <v>130</v>
      </c>
      <c r="G47" s="158">
        <f>G46</f>
        <v>25</v>
      </c>
      <c r="H47" s="158"/>
      <c r="I47" s="162">
        <f>SUM(D47:H47)</f>
        <v>341</v>
      </c>
    </row>
    <row r="48" spans="1:103" ht="16.5" thickTop="1" thickBot="1">
      <c r="A48" s="124" t="s">
        <v>10</v>
      </c>
      <c r="B48" s="125"/>
      <c r="C48" s="125"/>
      <c r="D48" s="161">
        <v>321</v>
      </c>
      <c r="E48" s="137">
        <v>348</v>
      </c>
      <c r="F48" s="137">
        <v>351</v>
      </c>
      <c r="G48" s="161">
        <v>329</v>
      </c>
      <c r="H48" s="152"/>
      <c r="I48" s="155">
        <v>1349</v>
      </c>
    </row>
    <row r="49" spans="1:9" ht="16.5" thickTop="1" thickBot="1">
      <c r="A49" t="s">
        <v>11</v>
      </c>
      <c r="B49" s="4"/>
      <c r="C49" s="4"/>
      <c r="D49" s="135">
        <f>D47/D48*100</f>
        <v>8.4112149532710276</v>
      </c>
      <c r="E49" s="135">
        <f t="shared" ref="E49:I49" si="4">E47/E48*100</f>
        <v>45.689655172413794</v>
      </c>
      <c r="F49" s="135">
        <f t="shared" si="4"/>
        <v>37.037037037037038</v>
      </c>
      <c r="G49" s="135">
        <f t="shared" si="4"/>
        <v>7.598784194528875</v>
      </c>
      <c r="H49" s="135"/>
      <c r="I49" s="135">
        <f t="shared" si="4"/>
        <v>25.277983691623422</v>
      </c>
    </row>
    <row r="50" spans="1:9" ht="15.75" thickTop="1">
      <c r="A50" t="s">
        <v>12</v>
      </c>
      <c r="B50" s="3"/>
      <c r="C50" s="3"/>
      <c r="D50" s="1">
        <f>D48-D47</f>
        <v>294</v>
      </c>
      <c r="E50" s="1">
        <f t="shared" ref="E50:I50" si="5">E48-E47</f>
        <v>189</v>
      </c>
      <c r="F50" s="1">
        <f t="shared" si="5"/>
        <v>221</v>
      </c>
      <c r="G50" s="1">
        <f t="shared" si="5"/>
        <v>304</v>
      </c>
      <c r="H50" s="1"/>
      <c r="I50" s="1">
        <f t="shared" si="5"/>
        <v>1008</v>
      </c>
    </row>
    <row r="52" spans="1:9">
      <c r="A52" t="s">
        <v>34</v>
      </c>
    </row>
  </sheetData>
  <mergeCells count="18">
    <mergeCell ref="A6:CY6"/>
    <mergeCell ref="A1:CY1"/>
    <mergeCell ref="A2:CY2"/>
    <mergeCell ref="A3:CY3"/>
    <mergeCell ref="A4:CY4"/>
    <mergeCell ref="A5:CY5"/>
    <mergeCell ref="A44:CY44"/>
    <mergeCell ref="A20:CY20"/>
    <mergeCell ref="A21:CY21"/>
    <mergeCell ref="A22:CY22"/>
    <mergeCell ref="A23:CY23"/>
    <mergeCell ref="A24:CY24"/>
    <mergeCell ref="A25:CY25"/>
    <mergeCell ref="A39:CY39"/>
    <mergeCell ref="A40:CY40"/>
    <mergeCell ref="A41:CY41"/>
    <mergeCell ref="A42:CY42"/>
    <mergeCell ref="A43:CY4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Y52"/>
  <sheetViews>
    <sheetView topLeftCell="A31" workbookViewId="0">
      <selection activeCell="M50" sqref="M50"/>
    </sheetView>
  </sheetViews>
  <sheetFormatPr defaultRowHeight="15"/>
  <cols>
    <col min="1" max="1" width="28.85546875" customWidth="1"/>
  </cols>
  <sheetData>
    <row r="1" spans="1:103" ht="16.5" thickTop="1">
      <c r="A1" s="192" t="s">
        <v>13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4"/>
    </row>
    <row r="2" spans="1:103" ht="15.75">
      <c r="A2" s="188" t="s">
        <v>32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95"/>
    </row>
    <row r="3" spans="1:103" ht="15.75">
      <c r="A3" s="188" t="s">
        <v>14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95"/>
    </row>
    <row r="4" spans="1:103" ht="15.75">
      <c r="A4" s="188" t="s">
        <v>15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95"/>
    </row>
    <row r="5" spans="1:103" ht="15.75">
      <c r="A5" s="188" t="s">
        <v>16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95"/>
    </row>
    <row r="6" spans="1:103" ht="16.5" thickBot="1">
      <c r="A6" s="196" t="s">
        <v>17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1"/>
    </row>
    <row r="7" spans="1:103" ht="16.5" thickTop="1" thickBot="1">
      <c r="A7" t="s">
        <v>8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</row>
    <row r="8" spans="1:103" ht="17.25" thickTop="1" thickBot="1">
      <c r="A8" s="36">
        <v>2013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12">
        <v>0</v>
      </c>
      <c r="H8" s="12">
        <v>0</v>
      </c>
      <c r="I8" s="39">
        <v>0</v>
      </c>
    </row>
    <row r="9" spans="1:103" ht="17.25" thickTop="1" thickBot="1">
      <c r="A9" s="12">
        <v>2014</v>
      </c>
      <c r="B9" s="12">
        <v>0</v>
      </c>
      <c r="C9" s="12">
        <v>0</v>
      </c>
      <c r="D9" s="12">
        <v>101</v>
      </c>
      <c r="E9" s="12">
        <v>116</v>
      </c>
      <c r="F9" s="12">
        <v>114</v>
      </c>
      <c r="G9" s="12">
        <v>0</v>
      </c>
      <c r="H9" s="12">
        <v>0</v>
      </c>
      <c r="I9" s="38">
        <v>331</v>
      </c>
    </row>
    <row r="10" spans="1:103" ht="17.25" thickTop="1" thickBot="1">
      <c r="A10" s="12">
        <v>2015</v>
      </c>
      <c r="B10" s="12">
        <v>122</v>
      </c>
      <c r="C10" s="12">
        <v>111</v>
      </c>
      <c r="D10" s="12">
        <v>75</v>
      </c>
      <c r="E10" s="12">
        <v>2</v>
      </c>
      <c r="F10" s="12">
        <v>0</v>
      </c>
      <c r="G10" s="12">
        <v>0</v>
      </c>
      <c r="H10" s="12">
        <v>0</v>
      </c>
      <c r="I10" s="38">
        <v>310</v>
      </c>
    </row>
    <row r="11" spans="1:103" ht="17.25" thickTop="1" thickBot="1">
      <c r="A11" s="12">
        <v>2016</v>
      </c>
      <c r="B11" s="12">
        <v>74</v>
      </c>
      <c r="C11" s="12">
        <v>9</v>
      </c>
      <c r="D11" s="12">
        <v>2</v>
      </c>
      <c r="E11" s="12">
        <v>1</v>
      </c>
      <c r="F11" s="12">
        <v>0</v>
      </c>
      <c r="G11" s="12">
        <v>0</v>
      </c>
      <c r="H11" s="12">
        <v>0</v>
      </c>
      <c r="I11" s="38">
        <v>86</v>
      </c>
    </row>
    <row r="12" spans="1:103" ht="17.25" thickTop="1" thickBot="1">
      <c r="A12" s="12">
        <v>2017</v>
      </c>
      <c r="B12" s="12">
        <v>49</v>
      </c>
      <c r="C12" s="12">
        <v>12</v>
      </c>
      <c r="D12" s="12">
        <v>2</v>
      </c>
      <c r="E12" s="12">
        <v>4</v>
      </c>
      <c r="F12" s="12">
        <v>3</v>
      </c>
      <c r="G12" s="12">
        <v>1</v>
      </c>
      <c r="H12" s="12">
        <v>0</v>
      </c>
      <c r="I12" s="38">
        <f>SUM(B12:H12)</f>
        <v>71</v>
      </c>
    </row>
    <row r="13" spans="1:103" ht="15.75" thickTop="1">
      <c r="A13" t="s">
        <v>9</v>
      </c>
      <c r="B13" s="1">
        <f>B12</f>
        <v>49</v>
      </c>
      <c r="C13" s="1">
        <f>C12+B11</f>
        <v>86</v>
      </c>
      <c r="D13" s="1">
        <f>D12+C11+B10</f>
        <v>133</v>
      </c>
      <c r="E13" s="1">
        <f>E12+D11+C10+B9</f>
        <v>117</v>
      </c>
      <c r="F13" s="1">
        <f>F12+E11+D10+C9+B8</f>
        <v>79</v>
      </c>
      <c r="G13" s="1">
        <f>G12+F11+E10+D9+C8</f>
        <v>104</v>
      </c>
      <c r="H13" s="1">
        <f>H12+G11+F10+E9+D8</f>
        <v>116</v>
      </c>
      <c r="I13" s="2">
        <f>SUM(B13:H13)</f>
        <v>684</v>
      </c>
    </row>
    <row r="14" spans="1:103">
      <c r="A14" t="s">
        <v>10</v>
      </c>
      <c r="B14" s="1">
        <v>97</v>
      </c>
      <c r="C14" s="68">
        <v>99</v>
      </c>
      <c r="D14" s="1">
        <v>102</v>
      </c>
      <c r="E14" s="1">
        <v>103</v>
      </c>
      <c r="F14" s="1">
        <v>100</v>
      </c>
      <c r="G14" s="1">
        <v>96</v>
      </c>
      <c r="H14" s="1">
        <v>92</v>
      </c>
      <c r="I14" s="1">
        <v>689</v>
      </c>
    </row>
    <row r="15" spans="1:103">
      <c r="A15" s="61" t="s">
        <v>11</v>
      </c>
      <c r="B15" s="72">
        <f t="shared" ref="B15:I15" si="0">B13/B14*100</f>
        <v>50.515463917525771</v>
      </c>
      <c r="C15" s="73">
        <f t="shared" si="0"/>
        <v>86.868686868686879</v>
      </c>
      <c r="D15" s="77">
        <f t="shared" si="0"/>
        <v>130.39215686274511</v>
      </c>
      <c r="E15" s="73">
        <f t="shared" si="0"/>
        <v>113.59223300970874</v>
      </c>
      <c r="F15" s="79">
        <f t="shared" si="0"/>
        <v>79</v>
      </c>
      <c r="G15" s="78">
        <f t="shared" si="0"/>
        <v>108.33333333333333</v>
      </c>
      <c r="H15" s="8">
        <f t="shared" si="0"/>
        <v>126.08695652173914</v>
      </c>
      <c r="I15" s="8">
        <f t="shared" si="0"/>
        <v>99.274310595065302</v>
      </c>
    </row>
    <row r="16" spans="1:103">
      <c r="A16" t="s">
        <v>12</v>
      </c>
      <c r="B16" s="6">
        <f t="shared" ref="B16:F16" si="1">B14-B13</f>
        <v>48</v>
      </c>
      <c r="C16" s="6">
        <f t="shared" si="1"/>
        <v>13</v>
      </c>
      <c r="D16" s="75">
        <v>0</v>
      </c>
      <c r="E16" s="7">
        <v>0</v>
      </c>
      <c r="F16" s="76">
        <f t="shared" si="1"/>
        <v>21</v>
      </c>
      <c r="G16" s="7">
        <v>0</v>
      </c>
      <c r="H16" s="6">
        <v>0</v>
      </c>
      <c r="I16" s="6">
        <f>SUM(B16:H16)</f>
        <v>82</v>
      </c>
    </row>
    <row r="18" spans="1:103">
      <c r="A18" t="s">
        <v>34</v>
      </c>
    </row>
    <row r="19" spans="1:103" ht="15.75" thickBot="1"/>
    <row r="20" spans="1:103" ht="16.5" thickTop="1">
      <c r="A20" s="192" t="s">
        <v>13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4"/>
    </row>
    <row r="21" spans="1:103" ht="15.75">
      <c r="A21" s="188" t="s">
        <v>32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95"/>
    </row>
    <row r="22" spans="1:103" ht="15.75">
      <c r="A22" s="188" t="s">
        <v>14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95"/>
    </row>
    <row r="23" spans="1:103" ht="15.75">
      <c r="A23" s="188" t="s">
        <v>18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95"/>
    </row>
    <row r="24" spans="1:103" ht="15.75">
      <c r="A24" s="188" t="s">
        <v>16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95"/>
    </row>
    <row r="25" spans="1:103" ht="16.5" thickBot="1">
      <c r="A25" s="196" t="s">
        <v>17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1"/>
    </row>
    <row r="26" spans="1:103" ht="16.5" thickTop="1" thickBot="1">
      <c r="A26" t="s">
        <v>8</v>
      </c>
      <c r="B26" t="s">
        <v>0</v>
      </c>
      <c r="C26" t="s">
        <v>1</v>
      </c>
      <c r="D26" t="s">
        <v>2</v>
      </c>
      <c r="E26" t="s">
        <v>3</v>
      </c>
      <c r="F26" t="s">
        <v>4</v>
      </c>
      <c r="G26" t="s">
        <v>5</v>
      </c>
      <c r="H26" t="s">
        <v>6</v>
      </c>
      <c r="I26" t="s">
        <v>7</v>
      </c>
    </row>
    <row r="27" spans="1:103" ht="17.25" thickTop="1" thickBot="1">
      <c r="A27" s="36">
        <v>2013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12">
        <v>0</v>
      </c>
      <c r="H27" s="12">
        <v>0</v>
      </c>
      <c r="I27" s="39">
        <v>0</v>
      </c>
    </row>
    <row r="28" spans="1:103" ht="17.25" thickTop="1" thickBot="1">
      <c r="A28" s="12">
        <v>2014</v>
      </c>
      <c r="B28" s="12">
        <v>0</v>
      </c>
      <c r="C28" s="12">
        <v>0</v>
      </c>
      <c r="D28" s="12">
        <v>36</v>
      </c>
      <c r="E28" s="12">
        <v>85</v>
      </c>
      <c r="F28" s="12">
        <v>138</v>
      </c>
      <c r="G28" s="12">
        <v>0</v>
      </c>
      <c r="H28" s="12">
        <v>0</v>
      </c>
      <c r="I28" s="12">
        <v>259</v>
      </c>
    </row>
    <row r="29" spans="1:103" ht="17.25" thickTop="1" thickBot="1">
      <c r="A29" s="12">
        <v>2015</v>
      </c>
      <c r="B29" s="12">
        <v>38</v>
      </c>
      <c r="C29" s="12">
        <v>90</v>
      </c>
      <c r="D29" s="12">
        <v>86</v>
      </c>
      <c r="E29" s="12">
        <v>19</v>
      </c>
      <c r="F29" s="12">
        <v>3</v>
      </c>
      <c r="G29" s="12">
        <v>2</v>
      </c>
      <c r="H29" s="12">
        <v>1</v>
      </c>
      <c r="I29" s="12">
        <v>239</v>
      </c>
    </row>
    <row r="30" spans="1:103" ht="17.25" thickTop="1" thickBot="1">
      <c r="A30" s="12">
        <v>2016</v>
      </c>
      <c r="B30" s="12">
        <v>32</v>
      </c>
      <c r="C30" s="12">
        <v>19</v>
      </c>
      <c r="D30" s="12">
        <v>8</v>
      </c>
      <c r="E30" s="12">
        <v>7</v>
      </c>
      <c r="F30" s="12">
        <v>6</v>
      </c>
      <c r="G30" s="12">
        <v>2</v>
      </c>
      <c r="H30" s="12">
        <v>0</v>
      </c>
      <c r="I30" s="12">
        <v>74</v>
      </c>
    </row>
    <row r="31" spans="1:103" ht="17.25" thickTop="1" thickBot="1">
      <c r="A31" s="12">
        <v>2017</v>
      </c>
      <c r="B31" s="12">
        <v>31</v>
      </c>
      <c r="C31" s="12">
        <v>20</v>
      </c>
      <c r="D31" s="12">
        <v>5</v>
      </c>
      <c r="E31" s="12">
        <v>2</v>
      </c>
      <c r="F31" s="12">
        <v>3</v>
      </c>
      <c r="G31" s="12">
        <v>1</v>
      </c>
      <c r="H31" s="12">
        <v>0</v>
      </c>
      <c r="I31" s="12">
        <f>SUM(B31:H31)</f>
        <v>62</v>
      </c>
    </row>
    <row r="32" spans="1:103" ht="15.75" thickTop="1">
      <c r="A32" t="s">
        <v>9</v>
      </c>
      <c r="B32" s="1">
        <f>B31</f>
        <v>31</v>
      </c>
      <c r="C32" s="1">
        <f>C31+B30</f>
        <v>52</v>
      </c>
      <c r="D32" s="1">
        <f>D31+C30+B29</f>
        <v>62</v>
      </c>
      <c r="E32" s="1">
        <f>E31+D30+C29+B28</f>
        <v>100</v>
      </c>
      <c r="F32" s="1">
        <f>F31+E30+D29+C28+B27</f>
        <v>96</v>
      </c>
      <c r="G32" s="1">
        <f>G31+F30+E29+D28+C27</f>
        <v>62</v>
      </c>
      <c r="H32" s="1">
        <f>H31+G30+F29+E28+D27</f>
        <v>90</v>
      </c>
      <c r="I32" s="2">
        <f>SUM(B32:H32)</f>
        <v>493</v>
      </c>
    </row>
    <row r="33" spans="1:103">
      <c r="A33" t="s">
        <v>10</v>
      </c>
      <c r="B33" s="68">
        <v>97</v>
      </c>
      <c r="C33" s="1">
        <v>99</v>
      </c>
      <c r="D33" s="1">
        <v>102</v>
      </c>
      <c r="E33" s="68">
        <v>103</v>
      </c>
      <c r="F33" s="68">
        <v>100</v>
      </c>
      <c r="G33" s="1">
        <v>96</v>
      </c>
      <c r="H33" s="68">
        <v>92</v>
      </c>
      <c r="I33" s="1">
        <v>689</v>
      </c>
    </row>
    <row r="34" spans="1:103">
      <c r="A34" s="61" t="s">
        <v>11</v>
      </c>
      <c r="B34" s="9">
        <f t="shared" ref="B34:I34" si="2">B32/B33*100</f>
        <v>31.958762886597935</v>
      </c>
      <c r="C34" s="72">
        <f t="shared" si="2"/>
        <v>52.525252525252533</v>
      </c>
      <c r="D34" s="72">
        <f t="shared" si="2"/>
        <v>60.784313725490193</v>
      </c>
      <c r="E34" s="80">
        <f t="shared" si="2"/>
        <v>97.087378640776706</v>
      </c>
      <c r="F34" s="73">
        <f t="shared" si="2"/>
        <v>96</v>
      </c>
      <c r="G34" s="72">
        <f t="shared" si="2"/>
        <v>64.583333333333343</v>
      </c>
      <c r="H34" s="73">
        <f t="shared" si="2"/>
        <v>97.826086956521735</v>
      </c>
      <c r="I34" s="79">
        <f t="shared" si="2"/>
        <v>71.55297532656023</v>
      </c>
      <c r="J34" s="71"/>
    </row>
    <row r="35" spans="1:103">
      <c r="A35" t="s">
        <v>12</v>
      </c>
      <c r="B35" s="69">
        <f t="shared" ref="B35:H35" si="3">B33-B32</f>
        <v>66</v>
      </c>
      <c r="C35" s="69">
        <f t="shared" si="3"/>
        <v>47</v>
      </c>
      <c r="D35" s="1">
        <f t="shared" si="3"/>
        <v>40</v>
      </c>
      <c r="E35" s="70">
        <f t="shared" si="3"/>
        <v>3</v>
      </c>
      <c r="F35" s="3">
        <f t="shared" si="3"/>
        <v>4</v>
      </c>
      <c r="G35" s="1">
        <f t="shared" si="3"/>
        <v>34</v>
      </c>
      <c r="H35" s="3">
        <f t="shared" si="3"/>
        <v>2</v>
      </c>
      <c r="I35" s="69">
        <f>SUM(B35:H35)</f>
        <v>196</v>
      </c>
    </row>
    <row r="37" spans="1:103">
      <c r="A37" t="s">
        <v>34</v>
      </c>
    </row>
    <row r="38" spans="1:103" ht="15.75" thickBot="1"/>
    <row r="39" spans="1:103" ht="16.5" thickTop="1">
      <c r="A39" s="192" t="s">
        <v>13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4"/>
    </row>
    <row r="40" spans="1:103" ht="15.75">
      <c r="A40" s="188" t="s">
        <v>32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95"/>
    </row>
    <row r="41" spans="1:103" ht="15.75">
      <c r="A41" s="188" t="s">
        <v>19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95"/>
    </row>
    <row r="42" spans="1:103" ht="15.75">
      <c r="A42" s="188" t="s">
        <v>15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95"/>
    </row>
    <row r="43" spans="1:103" ht="15.75">
      <c r="A43" s="188" t="s">
        <v>20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95"/>
    </row>
    <row r="44" spans="1:103" ht="16.5" thickBot="1">
      <c r="A44" s="196" t="s">
        <v>30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1"/>
    </row>
    <row r="45" spans="1:103" ht="16.5" thickTop="1" thickBot="1">
      <c r="A45" t="s">
        <v>8</v>
      </c>
      <c r="D45" t="s">
        <v>2</v>
      </c>
      <c r="E45" t="s">
        <v>3</v>
      </c>
      <c r="F45" t="s">
        <v>4</v>
      </c>
      <c r="G45" t="s">
        <v>5</v>
      </c>
      <c r="I45" t="s">
        <v>21</v>
      </c>
    </row>
    <row r="46" spans="1:103" ht="17.25" thickTop="1" thickBot="1">
      <c r="A46" s="12">
        <v>2017</v>
      </c>
      <c r="B46" s="12"/>
      <c r="C46" s="118"/>
      <c r="D46" s="119">
        <v>48</v>
      </c>
      <c r="E46" s="119">
        <v>74</v>
      </c>
      <c r="F46" s="119">
        <v>65</v>
      </c>
      <c r="G46" s="119">
        <v>12</v>
      </c>
      <c r="H46" s="119"/>
      <c r="I46" s="119">
        <f>SUM(D46:H46)</f>
        <v>199</v>
      </c>
    </row>
    <row r="47" spans="1:103" ht="16.5" thickTop="1" thickBot="1">
      <c r="A47" t="s">
        <v>9</v>
      </c>
      <c r="B47" s="1"/>
      <c r="C47" s="1"/>
      <c r="D47" s="119">
        <f>D46</f>
        <v>48</v>
      </c>
      <c r="E47" s="119">
        <f>E46</f>
        <v>74</v>
      </c>
      <c r="F47" s="119">
        <f>F46</f>
        <v>65</v>
      </c>
      <c r="G47" s="119">
        <f>G46</f>
        <v>12</v>
      </c>
      <c r="H47" s="119"/>
      <c r="I47" s="119">
        <f>SUM(D47:H47)</f>
        <v>199</v>
      </c>
    </row>
    <row r="48" spans="1:103" ht="16.5" thickTop="1" thickBot="1">
      <c r="A48" s="124" t="s">
        <v>10</v>
      </c>
      <c r="B48" s="125"/>
      <c r="C48" s="125"/>
      <c r="D48" s="161">
        <v>103</v>
      </c>
      <c r="E48" s="108">
        <v>105</v>
      </c>
      <c r="F48" s="108">
        <v>103</v>
      </c>
      <c r="G48" s="161">
        <v>97</v>
      </c>
      <c r="H48" s="155"/>
      <c r="I48" s="155">
        <v>408</v>
      </c>
    </row>
    <row r="49" spans="1:9" ht="16.5" thickTop="1" thickBot="1">
      <c r="A49" t="s">
        <v>11</v>
      </c>
      <c r="B49" s="4"/>
      <c r="C49" s="4"/>
      <c r="D49" s="156">
        <f>D47/D48*100</f>
        <v>46.601941747572816</v>
      </c>
      <c r="E49" s="156">
        <f t="shared" ref="E49:I49" si="4">E47/E48*100</f>
        <v>70.476190476190482</v>
      </c>
      <c r="F49" s="156">
        <f t="shared" si="4"/>
        <v>63.10679611650486</v>
      </c>
      <c r="G49" s="156">
        <f t="shared" si="4"/>
        <v>12.371134020618557</v>
      </c>
      <c r="H49" s="156"/>
      <c r="I49" s="156">
        <f t="shared" si="4"/>
        <v>48.774509803921568</v>
      </c>
    </row>
    <row r="50" spans="1:9" ht="15.75" thickTop="1">
      <c r="A50" t="s">
        <v>12</v>
      </c>
      <c r="B50" s="3"/>
      <c r="C50" s="3"/>
      <c r="D50" s="11">
        <f>D48-D47</f>
        <v>55</v>
      </c>
      <c r="E50" s="11">
        <f t="shared" ref="E50:I50" si="5">E48-E47</f>
        <v>31</v>
      </c>
      <c r="F50" s="11">
        <f t="shared" si="5"/>
        <v>38</v>
      </c>
      <c r="G50" s="11">
        <f t="shared" si="5"/>
        <v>85</v>
      </c>
      <c r="H50" s="11"/>
      <c r="I50" s="11">
        <f t="shared" si="5"/>
        <v>209</v>
      </c>
    </row>
    <row r="52" spans="1:9">
      <c r="A52" t="s">
        <v>34</v>
      </c>
    </row>
  </sheetData>
  <mergeCells count="18">
    <mergeCell ref="A44:CY44"/>
    <mergeCell ref="A20:CY20"/>
    <mergeCell ref="A21:CY21"/>
    <mergeCell ref="A22:CY22"/>
    <mergeCell ref="A23:CY23"/>
    <mergeCell ref="A24:CY24"/>
    <mergeCell ref="A25:CY25"/>
    <mergeCell ref="A39:CY39"/>
    <mergeCell ref="A40:CY40"/>
    <mergeCell ref="A41:CY41"/>
    <mergeCell ref="A42:CY42"/>
    <mergeCell ref="A43:CY43"/>
    <mergeCell ref="A6:CY6"/>
    <mergeCell ref="A1:CY1"/>
    <mergeCell ref="A2:CY2"/>
    <mergeCell ref="A3:CY3"/>
    <mergeCell ref="A4:CY4"/>
    <mergeCell ref="A5:CY5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Y52"/>
  <sheetViews>
    <sheetView topLeftCell="A31" workbookViewId="0">
      <selection activeCell="N51" sqref="N51"/>
    </sheetView>
  </sheetViews>
  <sheetFormatPr defaultRowHeight="15"/>
  <cols>
    <col min="1" max="1" width="25.5703125" customWidth="1"/>
    <col min="2" max="2" width="11.140625" customWidth="1"/>
    <col min="9" max="9" width="11.28515625" customWidth="1"/>
  </cols>
  <sheetData>
    <row r="1" spans="1:103" ht="16.5" thickTop="1">
      <c r="A1" s="192" t="s">
        <v>13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4"/>
    </row>
    <row r="2" spans="1:103" ht="15.75">
      <c r="A2" s="188" t="s">
        <v>35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95"/>
    </row>
    <row r="3" spans="1:103" ht="15.75">
      <c r="A3" s="188" t="s">
        <v>14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95"/>
    </row>
    <row r="4" spans="1:103" ht="15.75">
      <c r="A4" s="188" t="s">
        <v>15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95"/>
    </row>
    <row r="5" spans="1:103" ht="15.75">
      <c r="A5" s="188" t="s">
        <v>16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95"/>
    </row>
    <row r="6" spans="1:103" ht="16.5" thickBot="1">
      <c r="A6" s="196" t="s">
        <v>17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1"/>
    </row>
    <row r="7" spans="1:103" ht="16.5" thickTop="1" thickBot="1">
      <c r="A7" t="s">
        <v>8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</row>
    <row r="8" spans="1:103" ht="17.25" thickTop="1" thickBot="1">
      <c r="A8" s="36">
        <v>2013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12">
        <v>0</v>
      </c>
      <c r="H8" s="12">
        <v>0</v>
      </c>
      <c r="I8" s="39">
        <v>0</v>
      </c>
    </row>
    <row r="9" spans="1:103" ht="17.25" thickTop="1" thickBot="1">
      <c r="A9" s="5">
        <v>2014</v>
      </c>
      <c r="B9" s="5">
        <v>0</v>
      </c>
      <c r="C9" s="5">
        <v>0</v>
      </c>
      <c r="D9" s="5">
        <v>159</v>
      </c>
      <c r="E9" s="5">
        <v>126</v>
      </c>
      <c r="F9" s="5">
        <v>146</v>
      </c>
      <c r="G9" s="5">
        <v>0</v>
      </c>
      <c r="H9" s="5">
        <v>0</v>
      </c>
      <c r="I9" s="38">
        <f>SUM(B9:H9)</f>
        <v>431</v>
      </c>
    </row>
    <row r="10" spans="1:103" ht="17.25" thickTop="1" thickBot="1">
      <c r="A10" s="5">
        <v>2015</v>
      </c>
      <c r="B10" s="5">
        <v>139</v>
      </c>
      <c r="C10" s="5">
        <v>97</v>
      </c>
      <c r="D10" s="5">
        <v>59</v>
      </c>
      <c r="E10" s="5">
        <v>2</v>
      </c>
      <c r="F10" s="5">
        <v>5</v>
      </c>
      <c r="G10" s="5">
        <v>0</v>
      </c>
      <c r="H10" s="5">
        <v>0</v>
      </c>
      <c r="I10" s="38">
        <f>SUM(B10:H10)</f>
        <v>302</v>
      </c>
    </row>
    <row r="11" spans="1:103" ht="17.25" thickTop="1" thickBot="1">
      <c r="A11" s="5">
        <v>2016</v>
      </c>
      <c r="B11" s="5">
        <v>68</v>
      </c>
      <c r="C11" s="5">
        <v>17</v>
      </c>
      <c r="D11" s="5">
        <v>0</v>
      </c>
      <c r="E11" s="5">
        <v>1</v>
      </c>
      <c r="F11" s="5">
        <v>0</v>
      </c>
      <c r="G11" s="5">
        <v>1</v>
      </c>
      <c r="H11" s="5">
        <v>0</v>
      </c>
      <c r="I11" s="38">
        <f>SUM(B11:H11)</f>
        <v>87</v>
      </c>
    </row>
    <row r="12" spans="1:103" ht="17.25" thickTop="1" thickBot="1">
      <c r="A12" s="12">
        <v>2017</v>
      </c>
      <c r="B12" s="12">
        <v>28</v>
      </c>
      <c r="C12" s="12">
        <v>4</v>
      </c>
      <c r="D12" s="12">
        <v>2</v>
      </c>
      <c r="E12" s="12">
        <v>2</v>
      </c>
      <c r="F12" s="12">
        <v>3</v>
      </c>
      <c r="G12" s="12">
        <v>0</v>
      </c>
      <c r="H12" s="12">
        <v>0</v>
      </c>
      <c r="I12" s="38">
        <f>SUM(B12:H12)</f>
        <v>39</v>
      </c>
    </row>
    <row r="13" spans="1:103" ht="15.75" thickTop="1">
      <c r="A13" t="s">
        <v>9</v>
      </c>
      <c r="B13" s="1">
        <f>B12</f>
        <v>28</v>
      </c>
      <c r="C13" s="1">
        <f>C12+B11</f>
        <v>72</v>
      </c>
      <c r="D13" s="1">
        <f>D12+C11+B10</f>
        <v>158</v>
      </c>
      <c r="E13" s="1">
        <f>E12+D11+C10+B9</f>
        <v>99</v>
      </c>
      <c r="F13" s="1">
        <f>F12+E11+D10+C9+B8</f>
        <v>63</v>
      </c>
      <c r="G13" s="1">
        <f>G12+F11+E10+D9+C8</f>
        <v>161</v>
      </c>
      <c r="H13" s="1">
        <f>H12+G11+F10+E9+D8</f>
        <v>132</v>
      </c>
      <c r="I13" s="2">
        <f>SUM(B13:H13)</f>
        <v>713</v>
      </c>
    </row>
    <row r="14" spans="1:103">
      <c r="A14" t="s">
        <v>10</v>
      </c>
      <c r="B14" s="1">
        <v>118</v>
      </c>
      <c r="C14" s="1">
        <v>121</v>
      </c>
      <c r="D14" s="1">
        <v>125</v>
      </c>
      <c r="E14" s="1">
        <v>127</v>
      </c>
      <c r="F14" s="1">
        <v>125</v>
      </c>
      <c r="G14" s="1">
        <v>121</v>
      </c>
      <c r="H14" s="1">
        <v>116</v>
      </c>
      <c r="I14" s="1">
        <v>853</v>
      </c>
    </row>
    <row r="15" spans="1:103">
      <c r="A15" s="61" t="s">
        <v>11</v>
      </c>
      <c r="B15" s="72">
        <f t="shared" ref="B15:I15" si="0">B13/B14*100</f>
        <v>23.728813559322035</v>
      </c>
      <c r="C15" s="72">
        <f t="shared" si="0"/>
        <v>59.504132231404959</v>
      </c>
      <c r="D15" s="77">
        <f t="shared" si="0"/>
        <v>126.4</v>
      </c>
      <c r="E15" s="72">
        <f t="shared" si="0"/>
        <v>77.952755905511808</v>
      </c>
      <c r="F15" s="79">
        <f t="shared" si="0"/>
        <v>50.4</v>
      </c>
      <c r="G15" s="78">
        <f t="shared" si="0"/>
        <v>133.05785123966942</v>
      </c>
      <c r="H15" s="8">
        <f t="shared" si="0"/>
        <v>113.79310344827587</v>
      </c>
      <c r="I15" s="8">
        <f t="shared" si="0"/>
        <v>83.587338804220394</v>
      </c>
    </row>
    <row r="16" spans="1:103">
      <c r="A16" t="s">
        <v>12</v>
      </c>
      <c r="B16" s="6">
        <f t="shared" ref="B16:F16" si="1">B14-B13</f>
        <v>90</v>
      </c>
      <c r="C16" s="6">
        <f t="shared" si="1"/>
        <v>49</v>
      </c>
      <c r="D16" s="75">
        <v>0</v>
      </c>
      <c r="E16" s="7">
        <v>0</v>
      </c>
      <c r="F16" s="76">
        <f t="shared" si="1"/>
        <v>62</v>
      </c>
      <c r="G16" s="7">
        <v>0</v>
      </c>
      <c r="H16" s="6">
        <v>0</v>
      </c>
      <c r="I16" s="6">
        <f>SUM(B16:H16)</f>
        <v>201</v>
      </c>
    </row>
    <row r="18" spans="1:103">
      <c r="A18" t="s">
        <v>34</v>
      </c>
    </row>
    <row r="19" spans="1:103" ht="15.75" thickBot="1"/>
    <row r="20" spans="1:103" ht="16.5" thickTop="1">
      <c r="A20" s="192" t="s">
        <v>13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4"/>
    </row>
    <row r="21" spans="1:103" ht="15.75">
      <c r="A21" s="188" t="s">
        <v>35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95"/>
    </row>
    <row r="22" spans="1:103" ht="15.75">
      <c r="A22" s="188" t="s">
        <v>14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95"/>
    </row>
    <row r="23" spans="1:103" ht="15.75">
      <c r="A23" s="188" t="s">
        <v>18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95"/>
    </row>
    <row r="24" spans="1:103" ht="15.75">
      <c r="A24" s="188" t="s">
        <v>16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95"/>
    </row>
    <row r="25" spans="1:103" ht="16.5" thickBot="1">
      <c r="A25" s="196" t="s">
        <v>17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1"/>
    </row>
    <row r="26" spans="1:103" ht="16.5" thickTop="1" thickBot="1">
      <c r="A26" t="s">
        <v>8</v>
      </c>
      <c r="B26" t="s">
        <v>0</v>
      </c>
      <c r="C26" t="s">
        <v>1</v>
      </c>
      <c r="D26" t="s">
        <v>2</v>
      </c>
      <c r="E26" t="s">
        <v>3</v>
      </c>
      <c r="F26" t="s">
        <v>4</v>
      </c>
      <c r="G26" t="s">
        <v>5</v>
      </c>
      <c r="H26" t="s">
        <v>6</v>
      </c>
      <c r="I26" t="s">
        <v>7</v>
      </c>
    </row>
    <row r="27" spans="1:103" ht="17.25" thickTop="1" thickBot="1">
      <c r="A27" s="36">
        <v>2013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12">
        <v>0</v>
      </c>
      <c r="H27" s="12">
        <v>0</v>
      </c>
      <c r="I27" s="39">
        <v>0</v>
      </c>
    </row>
    <row r="28" spans="1:103" ht="17.25" thickTop="1" thickBot="1">
      <c r="A28" s="12">
        <v>2014</v>
      </c>
      <c r="B28" s="12">
        <v>0</v>
      </c>
      <c r="C28" s="12">
        <v>0</v>
      </c>
      <c r="D28" s="12">
        <v>59</v>
      </c>
      <c r="E28" s="12">
        <v>130</v>
      </c>
      <c r="F28" s="12">
        <v>127</v>
      </c>
      <c r="G28" s="12">
        <v>63</v>
      </c>
      <c r="H28" s="12">
        <v>0</v>
      </c>
      <c r="I28" s="12">
        <f>SUM(B28:H28)</f>
        <v>379</v>
      </c>
    </row>
    <row r="29" spans="1:103" ht="17.25" thickTop="1" thickBot="1">
      <c r="A29" s="12">
        <v>2015</v>
      </c>
      <c r="B29" s="12">
        <v>38</v>
      </c>
      <c r="C29" s="12">
        <v>63</v>
      </c>
      <c r="D29" s="12">
        <v>83</v>
      </c>
      <c r="E29" s="12">
        <v>39</v>
      </c>
      <c r="F29" s="12">
        <v>8</v>
      </c>
      <c r="G29" s="12">
        <v>1</v>
      </c>
      <c r="H29" s="12">
        <v>1</v>
      </c>
      <c r="I29" s="12">
        <f>SUM(B29:H29)</f>
        <v>233</v>
      </c>
    </row>
    <row r="30" spans="1:103" ht="17.25" thickTop="1" thickBot="1">
      <c r="A30" s="12">
        <v>2016</v>
      </c>
      <c r="B30" s="12">
        <v>30</v>
      </c>
      <c r="C30" s="12">
        <v>13</v>
      </c>
      <c r="D30" s="12">
        <v>3</v>
      </c>
      <c r="E30" s="12">
        <v>2</v>
      </c>
      <c r="F30" s="12">
        <v>2</v>
      </c>
      <c r="G30" s="12">
        <v>1</v>
      </c>
      <c r="H30" s="12">
        <v>0</v>
      </c>
      <c r="I30" s="12">
        <f>SUM(B30:H30)</f>
        <v>51</v>
      </c>
    </row>
    <row r="31" spans="1:103" ht="17.25" thickTop="1" thickBot="1">
      <c r="A31" s="12">
        <v>2017</v>
      </c>
      <c r="B31" s="12">
        <v>9</v>
      </c>
      <c r="C31" s="12">
        <v>18</v>
      </c>
      <c r="D31" s="12">
        <v>3</v>
      </c>
      <c r="E31" s="12">
        <v>0</v>
      </c>
      <c r="F31" s="12">
        <v>3</v>
      </c>
      <c r="G31" s="12">
        <v>2</v>
      </c>
      <c r="H31" s="12">
        <v>0</v>
      </c>
      <c r="I31" s="12">
        <f>SUM(B31:H31)</f>
        <v>35</v>
      </c>
    </row>
    <row r="32" spans="1:103" ht="15.75" thickTop="1">
      <c r="A32" t="s">
        <v>9</v>
      </c>
      <c r="B32" s="1">
        <f>B31</f>
        <v>9</v>
      </c>
      <c r="C32" s="1">
        <f>C31+B30</f>
        <v>48</v>
      </c>
      <c r="D32" s="1">
        <f>D31+C30+B29</f>
        <v>54</v>
      </c>
      <c r="E32" s="1">
        <f>E31+D30+C29+B28</f>
        <v>66</v>
      </c>
      <c r="F32" s="1">
        <f>F31+E30+D29+C28+B27</f>
        <v>88</v>
      </c>
      <c r="G32" s="1">
        <f>G31+F30+E29+D28+C27</f>
        <v>102</v>
      </c>
      <c r="H32" s="1">
        <f>H31+G30+F29+E28+D27</f>
        <v>139</v>
      </c>
      <c r="I32" s="2">
        <f>SUM(B32:H32)</f>
        <v>506</v>
      </c>
    </row>
    <row r="33" spans="1:103">
      <c r="A33" t="s">
        <v>10</v>
      </c>
      <c r="B33" s="1">
        <v>118</v>
      </c>
      <c r="C33" s="1">
        <v>121</v>
      </c>
      <c r="D33" s="1">
        <v>125</v>
      </c>
      <c r="E33" s="1">
        <v>127</v>
      </c>
      <c r="F33" s="1">
        <v>125</v>
      </c>
      <c r="G33" s="1">
        <v>121</v>
      </c>
      <c r="H33" s="1">
        <v>116</v>
      </c>
      <c r="I33" s="1">
        <v>853</v>
      </c>
    </row>
    <row r="34" spans="1:103">
      <c r="A34" s="61" t="s">
        <v>11</v>
      </c>
      <c r="B34" s="9">
        <f t="shared" ref="B34:I34" si="2">B32/B33*100</f>
        <v>7.6271186440677967</v>
      </c>
      <c r="C34" s="72">
        <f t="shared" si="2"/>
        <v>39.669421487603309</v>
      </c>
      <c r="D34" s="72">
        <f t="shared" si="2"/>
        <v>43.2</v>
      </c>
      <c r="E34" s="87">
        <f t="shared" si="2"/>
        <v>51.968503937007867</v>
      </c>
      <c r="F34" s="72">
        <f t="shared" si="2"/>
        <v>70.399999999999991</v>
      </c>
      <c r="G34" s="72">
        <f t="shared" si="2"/>
        <v>84.297520661157023</v>
      </c>
      <c r="H34" s="73">
        <f t="shared" si="2"/>
        <v>119.82758620689656</v>
      </c>
      <c r="I34" s="79">
        <f t="shared" si="2"/>
        <v>59.320046893317702</v>
      </c>
      <c r="J34" s="71"/>
    </row>
    <row r="35" spans="1:103">
      <c r="A35" t="s">
        <v>12</v>
      </c>
      <c r="B35" s="69">
        <f t="shared" ref="B35:G35" si="3">B33-B32</f>
        <v>109</v>
      </c>
      <c r="C35" s="69">
        <f t="shared" si="3"/>
        <v>73</v>
      </c>
      <c r="D35" s="1">
        <f t="shared" si="3"/>
        <v>71</v>
      </c>
      <c r="E35" s="70">
        <f t="shared" si="3"/>
        <v>61</v>
      </c>
      <c r="F35" s="3">
        <f t="shared" si="3"/>
        <v>37</v>
      </c>
      <c r="G35" s="1">
        <f t="shared" si="3"/>
        <v>19</v>
      </c>
      <c r="H35" s="3">
        <v>0</v>
      </c>
      <c r="I35" s="69">
        <f>SUM(B35:H35)</f>
        <v>370</v>
      </c>
    </row>
    <row r="37" spans="1:103">
      <c r="A37" t="s">
        <v>34</v>
      </c>
    </row>
    <row r="38" spans="1:103" ht="15.75" thickBot="1"/>
    <row r="39" spans="1:103" ht="16.5" thickTop="1">
      <c r="A39" s="192" t="s">
        <v>13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4"/>
    </row>
    <row r="40" spans="1:103" ht="15.75">
      <c r="A40" s="188" t="s">
        <v>35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95"/>
    </row>
    <row r="41" spans="1:103" ht="15.75">
      <c r="A41" s="188" t="s">
        <v>19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95"/>
    </row>
    <row r="42" spans="1:103" ht="15.75">
      <c r="A42" s="188" t="s">
        <v>15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95"/>
    </row>
    <row r="43" spans="1:103" ht="15.75">
      <c r="A43" s="188" t="s">
        <v>20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95"/>
    </row>
    <row r="44" spans="1:103" ht="16.5" thickBot="1">
      <c r="A44" s="196" t="s">
        <v>30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1"/>
    </row>
    <row r="45" spans="1:103" ht="16.5" thickTop="1" thickBot="1">
      <c r="A45" t="s">
        <v>8</v>
      </c>
      <c r="D45" t="s">
        <v>2</v>
      </c>
      <c r="E45" t="s">
        <v>3</v>
      </c>
      <c r="F45" t="s">
        <v>4</v>
      </c>
      <c r="G45" t="s">
        <v>5</v>
      </c>
      <c r="I45" t="s">
        <v>21</v>
      </c>
    </row>
    <row r="46" spans="1:103" ht="17.25" thickTop="1" thickBot="1">
      <c r="A46" s="12">
        <v>2017</v>
      </c>
      <c r="B46" s="12"/>
      <c r="C46" s="118"/>
      <c r="D46" s="151">
        <v>14</v>
      </c>
      <c r="E46" s="151">
        <v>59</v>
      </c>
      <c r="F46" s="151">
        <v>43</v>
      </c>
      <c r="G46" s="151">
        <v>5</v>
      </c>
      <c r="H46" s="151"/>
      <c r="I46" s="151">
        <f>SUM(D46:H46)</f>
        <v>121</v>
      </c>
    </row>
    <row r="47" spans="1:103" ht="17.25" thickTop="1" thickBot="1">
      <c r="A47" t="s">
        <v>9</v>
      </c>
      <c r="B47" s="1"/>
      <c r="C47" s="1"/>
      <c r="D47" s="151">
        <f>D46</f>
        <v>14</v>
      </c>
      <c r="E47" s="151">
        <f>E46</f>
        <v>59</v>
      </c>
      <c r="F47" s="151">
        <f>F46</f>
        <v>43</v>
      </c>
      <c r="G47" s="151">
        <f>G46</f>
        <v>5</v>
      </c>
      <c r="H47" s="151"/>
      <c r="I47" s="151">
        <f>SUM(D47:H47)</f>
        <v>121</v>
      </c>
    </row>
    <row r="48" spans="1:103" ht="16.5" thickTop="1" thickBot="1">
      <c r="A48" s="124" t="s">
        <v>10</v>
      </c>
      <c r="B48" s="125"/>
      <c r="C48" s="125"/>
      <c r="D48" s="159">
        <v>125</v>
      </c>
      <c r="E48" s="154">
        <v>126</v>
      </c>
      <c r="F48" s="154">
        <v>125</v>
      </c>
      <c r="G48" s="159">
        <v>121</v>
      </c>
      <c r="H48" s="160"/>
      <c r="I48" s="160">
        <f>SUM(D48:H48)</f>
        <v>497</v>
      </c>
    </row>
    <row r="49" spans="1:9" ht="16.5" thickTop="1" thickBot="1">
      <c r="A49" t="s">
        <v>11</v>
      </c>
      <c r="B49" s="4"/>
      <c r="C49" s="4"/>
      <c r="D49" s="163">
        <f>D47/D48*100</f>
        <v>11.200000000000001</v>
      </c>
      <c r="E49" s="163">
        <f t="shared" ref="E49:I49" si="4">E47/E48*100</f>
        <v>46.825396825396822</v>
      </c>
      <c r="F49" s="163">
        <f t="shared" si="4"/>
        <v>34.4</v>
      </c>
      <c r="G49" s="163">
        <f t="shared" si="4"/>
        <v>4.1322314049586781</v>
      </c>
      <c r="H49" s="163"/>
      <c r="I49" s="163">
        <f t="shared" si="4"/>
        <v>24.346076458752517</v>
      </c>
    </row>
    <row r="50" spans="1:9" ht="15.75" thickTop="1">
      <c r="A50" t="s">
        <v>12</v>
      </c>
      <c r="B50" s="3"/>
      <c r="C50" s="3"/>
      <c r="D50" s="11">
        <f>D48-D47</f>
        <v>111</v>
      </c>
      <c r="E50" s="11">
        <f t="shared" ref="E50:I50" si="5">E48-E47</f>
        <v>67</v>
      </c>
      <c r="F50" s="11">
        <f t="shared" si="5"/>
        <v>82</v>
      </c>
      <c r="G50" s="11">
        <f t="shared" si="5"/>
        <v>116</v>
      </c>
      <c r="H50" s="11"/>
      <c r="I50" s="11">
        <f t="shared" si="5"/>
        <v>376</v>
      </c>
    </row>
    <row r="52" spans="1:9">
      <c r="A52" t="s">
        <v>34</v>
      </c>
    </row>
  </sheetData>
  <mergeCells count="18">
    <mergeCell ref="A44:CY44"/>
    <mergeCell ref="A20:CY20"/>
    <mergeCell ref="A21:CY21"/>
    <mergeCell ref="A22:CY22"/>
    <mergeCell ref="A23:CY23"/>
    <mergeCell ref="A24:CY24"/>
    <mergeCell ref="A25:CY25"/>
    <mergeCell ref="A39:CY39"/>
    <mergeCell ref="A40:CY40"/>
    <mergeCell ref="A41:CY41"/>
    <mergeCell ref="A42:CY42"/>
    <mergeCell ref="A43:CY43"/>
    <mergeCell ref="A6:CY6"/>
    <mergeCell ref="A1:CY1"/>
    <mergeCell ref="A2:CY2"/>
    <mergeCell ref="A3:CY3"/>
    <mergeCell ref="A4:CY4"/>
    <mergeCell ref="A5:CY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Y52"/>
  <sheetViews>
    <sheetView topLeftCell="A28" workbookViewId="0">
      <selection activeCell="D46" sqref="D46:I47"/>
    </sheetView>
  </sheetViews>
  <sheetFormatPr defaultRowHeight="15"/>
  <cols>
    <col min="1" max="1" width="27.42578125" customWidth="1"/>
  </cols>
  <sheetData>
    <row r="1" spans="1:103" ht="16.5" thickTop="1">
      <c r="A1" s="192" t="s">
        <v>13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4"/>
    </row>
    <row r="2" spans="1:103" ht="15.75">
      <c r="A2" s="188" t="s">
        <v>36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95"/>
    </row>
    <row r="3" spans="1:103" ht="15.75">
      <c r="A3" s="188" t="s">
        <v>14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95"/>
    </row>
    <row r="4" spans="1:103" ht="15.75">
      <c r="A4" s="188" t="s">
        <v>15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95"/>
    </row>
    <row r="5" spans="1:103" ht="15.75">
      <c r="A5" s="188" t="s">
        <v>16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95"/>
    </row>
    <row r="6" spans="1:103" ht="16.5" thickBot="1">
      <c r="A6" s="196" t="s">
        <v>17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1"/>
    </row>
    <row r="7" spans="1:103" ht="16.5" thickTop="1" thickBot="1">
      <c r="A7" t="s">
        <v>8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</row>
    <row r="8" spans="1:103" ht="17.25" thickTop="1" thickBot="1">
      <c r="A8" s="36">
        <v>2013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12">
        <v>0</v>
      </c>
      <c r="H8" s="12">
        <v>0</v>
      </c>
      <c r="I8" s="39">
        <v>0</v>
      </c>
    </row>
    <row r="9" spans="1:103" ht="17.25" thickTop="1" thickBot="1">
      <c r="A9" s="12">
        <v>2014</v>
      </c>
      <c r="B9" s="12">
        <v>0</v>
      </c>
      <c r="C9" s="12">
        <v>0</v>
      </c>
      <c r="D9" s="12">
        <v>985</v>
      </c>
      <c r="E9" s="12">
        <v>834</v>
      </c>
      <c r="F9" s="12">
        <v>744</v>
      </c>
      <c r="G9" s="12">
        <v>1</v>
      </c>
      <c r="H9" s="12">
        <v>0</v>
      </c>
      <c r="I9" s="38">
        <f>SUM(B9:H9)</f>
        <v>2564</v>
      </c>
    </row>
    <row r="10" spans="1:103" ht="17.25" thickTop="1" thickBot="1">
      <c r="A10" s="12">
        <v>2015</v>
      </c>
      <c r="B10" s="12">
        <v>837</v>
      </c>
      <c r="C10" s="12">
        <v>769</v>
      </c>
      <c r="D10" s="12">
        <v>622</v>
      </c>
      <c r="E10" s="12">
        <v>117</v>
      </c>
      <c r="F10" s="12">
        <v>88</v>
      </c>
      <c r="G10" s="12">
        <v>0</v>
      </c>
      <c r="H10" s="12">
        <v>0</v>
      </c>
      <c r="I10" s="38">
        <f>SUM(B10:H10)</f>
        <v>2433</v>
      </c>
    </row>
    <row r="11" spans="1:103" ht="17.25" thickTop="1" thickBot="1">
      <c r="A11" s="12">
        <v>2016</v>
      </c>
      <c r="B11" s="12">
        <v>379</v>
      </c>
      <c r="C11" s="12">
        <v>136</v>
      </c>
      <c r="D11" s="12">
        <v>79</v>
      </c>
      <c r="E11" s="12">
        <v>61</v>
      </c>
      <c r="F11" s="12">
        <v>143</v>
      </c>
      <c r="G11" s="12">
        <v>5</v>
      </c>
      <c r="H11" s="12">
        <v>0</v>
      </c>
      <c r="I11" s="38">
        <f>SUM(A11:H11)</f>
        <v>2819</v>
      </c>
    </row>
    <row r="12" spans="1:103" ht="17.25" thickTop="1" thickBot="1">
      <c r="A12" s="12">
        <v>2017</v>
      </c>
      <c r="B12" s="12">
        <v>109</v>
      </c>
      <c r="C12" s="12">
        <v>25</v>
      </c>
      <c r="D12" s="12">
        <v>9</v>
      </c>
      <c r="E12" s="12">
        <v>7</v>
      </c>
      <c r="F12" s="12">
        <v>13</v>
      </c>
      <c r="G12" s="12">
        <v>2</v>
      </c>
      <c r="H12" s="12">
        <v>0</v>
      </c>
      <c r="I12" s="38">
        <f>SUM(B12:H12)</f>
        <v>165</v>
      </c>
    </row>
    <row r="13" spans="1:103" ht="15.75" thickTop="1">
      <c r="A13" t="s">
        <v>9</v>
      </c>
      <c r="B13" s="1">
        <f>B12</f>
        <v>109</v>
      </c>
      <c r="C13" s="1">
        <f>C12+B11</f>
        <v>404</v>
      </c>
      <c r="D13" s="1">
        <f>D12+C11+B10</f>
        <v>982</v>
      </c>
      <c r="E13" s="1">
        <f>E12+D11+C10+B9</f>
        <v>855</v>
      </c>
      <c r="F13" s="1">
        <f>F12+E11+D10+C9+B8</f>
        <v>696</v>
      </c>
      <c r="G13" s="1">
        <f>G12+F11+E10+D9+C8</f>
        <v>1247</v>
      </c>
      <c r="H13" s="1">
        <f>H12+G11+F10+E9+D8</f>
        <v>927</v>
      </c>
      <c r="I13" s="2">
        <f>SUM(B13:H13)</f>
        <v>5220</v>
      </c>
    </row>
    <row r="14" spans="1:103">
      <c r="A14" t="s">
        <v>10</v>
      </c>
      <c r="B14" s="1">
        <v>891</v>
      </c>
      <c r="C14" s="1">
        <v>928</v>
      </c>
      <c r="D14" s="1">
        <v>968</v>
      </c>
      <c r="E14" s="1">
        <v>990</v>
      </c>
      <c r="F14" s="1">
        <v>985</v>
      </c>
      <c r="G14" s="1">
        <v>961</v>
      </c>
      <c r="H14" s="1">
        <v>941</v>
      </c>
      <c r="I14" s="1">
        <v>6664</v>
      </c>
    </row>
    <row r="15" spans="1:103">
      <c r="A15" s="61" t="s">
        <v>11</v>
      </c>
      <c r="B15" s="72">
        <f t="shared" ref="B15:I15" si="0">B13/B14*100</f>
        <v>12.233445566778901</v>
      </c>
      <c r="C15" s="72">
        <f t="shared" si="0"/>
        <v>43.53448275862069</v>
      </c>
      <c r="D15" s="77">
        <f t="shared" si="0"/>
        <v>101.44628099173553</v>
      </c>
      <c r="E15" s="73">
        <f t="shared" si="0"/>
        <v>86.36363636363636</v>
      </c>
      <c r="F15" s="79">
        <f t="shared" si="0"/>
        <v>70.659898477157356</v>
      </c>
      <c r="G15" s="78">
        <f t="shared" si="0"/>
        <v>129.76066597294485</v>
      </c>
      <c r="H15" s="8">
        <f t="shared" si="0"/>
        <v>98.512221041445272</v>
      </c>
      <c r="I15" s="9">
        <f t="shared" si="0"/>
        <v>78.33133253301321</v>
      </c>
    </row>
    <row r="16" spans="1:103">
      <c r="A16" t="s">
        <v>12</v>
      </c>
      <c r="B16" s="6">
        <f t="shared" ref="B16:F16" si="1">B14-B13</f>
        <v>782</v>
      </c>
      <c r="C16" s="6">
        <f t="shared" si="1"/>
        <v>524</v>
      </c>
      <c r="D16" s="75">
        <v>0</v>
      </c>
      <c r="E16" s="7">
        <v>0</v>
      </c>
      <c r="F16" s="76">
        <f t="shared" si="1"/>
        <v>289</v>
      </c>
      <c r="G16" s="7">
        <v>0</v>
      </c>
      <c r="H16" s="6">
        <v>0</v>
      </c>
      <c r="I16" s="6">
        <f>SUM(B16:H16)</f>
        <v>1595</v>
      </c>
    </row>
    <row r="18" spans="1:103">
      <c r="A18" t="s">
        <v>34</v>
      </c>
    </row>
    <row r="19" spans="1:103" ht="15.75" thickBot="1"/>
    <row r="20" spans="1:103" ht="16.5" thickTop="1">
      <c r="A20" s="192" t="s">
        <v>13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4"/>
    </row>
    <row r="21" spans="1:103" ht="15.75">
      <c r="A21" s="188" t="s">
        <v>36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95"/>
    </row>
    <row r="22" spans="1:103" ht="15.75">
      <c r="A22" s="188" t="s">
        <v>14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95"/>
    </row>
    <row r="23" spans="1:103" ht="15.75">
      <c r="A23" s="188" t="s">
        <v>18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95"/>
    </row>
    <row r="24" spans="1:103" ht="15.75">
      <c r="A24" s="188" t="s">
        <v>16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95"/>
    </row>
    <row r="25" spans="1:103" ht="16.5" thickBot="1">
      <c r="A25" s="196" t="s">
        <v>17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1"/>
    </row>
    <row r="26" spans="1:103" ht="16.5" thickTop="1" thickBot="1">
      <c r="A26" t="s">
        <v>8</v>
      </c>
      <c r="B26" t="s">
        <v>0</v>
      </c>
      <c r="C26" t="s">
        <v>1</v>
      </c>
      <c r="D26" t="s">
        <v>2</v>
      </c>
      <c r="E26" t="s">
        <v>3</v>
      </c>
      <c r="F26" t="s">
        <v>4</v>
      </c>
      <c r="G26" t="s">
        <v>5</v>
      </c>
      <c r="H26" t="s">
        <v>6</v>
      </c>
      <c r="I26" t="s">
        <v>7</v>
      </c>
    </row>
    <row r="27" spans="1:103" ht="17.25" thickTop="1" thickBot="1">
      <c r="A27" s="36">
        <v>2013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12">
        <v>0</v>
      </c>
      <c r="H27" s="12">
        <v>0</v>
      </c>
      <c r="I27" s="39">
        <v>0</v>
      </c>
    </row>
    <row r="28" spans="1:103" ht="17.25" thickTop="1" thickBot="1">
      <c r="A28" s="12">
        <v>2014</v>
      </c>
      <c r="B28" s="12">
        <v>0</v>
      </c>
      <c r="C28" s="12">
        <v>0</v>
      </c>
      <c r="D28" s="12">
        <v>225</v>
      </c>
      <c r="E28" s="12">
        <v>395</v>
      </c>
      <c r="F28" s="12">
        <v>398</v>
      </c>
      <c r="G28" s="12">
        <v>142</v>
      </c>
      <c r="H28" s="12">
        <v>0</v>
      </c>
      <c r="I28" s="12">
        <f>SUM(B28:H28)</f>
        <v>1160</v>
      </c>
    </row>
    <row r="29" spans="1:103" ht="17.25" thickTop="1" thickBot="1">
      <c r="A29" s="12">
        <v>2015</v>
      </c>
      <c r="B29" s="12">
        <v>131</v>
      </c>
      <c r="C29" s="12">
        <v>308</v>
      </c>
      <c r="D29" s="12">
        <v>458</v>
      </c>
      <c r="E29" s="12">
        <v>183</v>
      </c>
      <c r="F29" s="12">
        <v>89</v>
      </c>
      <c r="G29" s="12">
        <v>63</v>
      </c>
      <c r="H29" s="12">
        <v>1</v>
      </c>
      <c r="I29" s="12">
        <f>SUM(B29:H29)</f>
        <v>1233</v>
      </c>
    </row>
    <row r="30" spans="1:103" ht="17.25" thickTop="1" thickBot="1">
      <c r="A30" s="12">
        <v>2016</v>
      </c>
      <c r="B30" s="12">
        <v>119</v>
      </c>
      <c r="C30" s="12">
        <v>132</v>
      </c>
      <c r="D30" s="12">
        <v>126</v>
      </c>
      <c r="E30" s="12">
        <v>97</v>
      </c>
      <c r="F30" s="12">
        <v>57</v>
      </c>
      <c r="G30" s="12">
        <v>184</v>
      </c>
      <c r="H30" s="12">
        <v>1</v>
      </c>
      <c r="I30" s="12">
        <f>SUM(B30:H30)</f>
        <v>716</v>
      </c>
    </row>
    <row r="31" spans="1:103" ht="17.25" thickTop="1" thickBot="1">
      <c r="A31" s="12">
        <v>2017</v>
      </c>
      <c r="B31" s="12">
        <v>60</v>
      </c>
      <c r="C31" s="12">
        <v>55</v>
      </c>
      <c r="D31" s="12">
        <v>16</v>
      </c>
      <c r="E31" s="12">
        <v>11</v>
      </c>
      <c r="F31" s="12">
        <v>16</v>
      </c>
      <c r="G31" s="12">
        <v>0</v>
      </c>
      <c r="H31" s="12">
        <v>0</v>
      </c>
      <c r="I31" s="12">
        <f>SUM(B31:H31)</f>
        <v>158</v>
      </c>
    </row>
    <row r="32" spans="1:103" ht="15.75" thickTop="1">
      <c r="A32" t="s">
        <v>9</v>
      </c>
      <c r="B32" s="1">
        <f>B31</f>
        <v>60</v>
      </c>
      <c r="C32" s="1">
        <f>C31+B30</f>
        <v>174</v>
      </c>
      <c r="D32" s="1">
        <f>D31+C30+B29</f>
        <v>279</v>
      </c>
      <c r="E32" s="1">
        <f>E31+D30+C29+B28</f>
        <v>445</v>
      </c>
      <c r="F32" s="1">
        <f>F31+E30+D29+C28+B27</f>
        <v>571</v>
      </c>
      <c r="G32" s="1">
        <f>G31+F30+E29+D28+C27</f>
        <v>465</v>
      </c>
      <c r="H32" s="1">
        <f>H31+G30+F29+E28+D27</f>
        <v>668</v>
      </c>
      <c r="I32" s="2">
        <f>SUM(B32:H32)</f>
        <v>2662</v>
      </c>
    </row>
    <row r="33" spans="1:103">
      <c r="A33" t="s">
        <v>10</v>
      </c>
      <c r="B33" s="1">
        <v>891</v>
      </c>
      <c r="C33" s="1">
        <v>928</v>
      </c>
      <c r="D33" s="1">
        <v>968</v>
      </c>
      <c r="E33" s="1">
        <v>990</v>
      </c>
      <c r="F33" s="1">
        <v>985</v>
      </c>
      <c r="G33" s="1">
        <v>961</v>
      </c>
      <c r="H33" s="1">
        <v>941</v>
      </c>
      <c r="I33" s="1">
        <v>6664</v>
      </c>
    </row>
    <row r="34" spans="1:103">
      <c r="A34" s="61" t="s">
        <v>11</v>
      </c>
      <c r="B34" s="9">
        <f t="shared" ref="B34:I34" si="2">B32/B33*100</f>
        <v>6.7340067340067336</v>
      </c>
      <c r="C34" s="72">
        <f t="shared" si="2"/>
        <v>18.75</v>
      </c>
      <c r="D34" s="72">
        <f t="shared" si="2"/>
        <v>28.82231404958678</v>
      </c>
      <c r="E34" s="87">
        <f t="shared" si="2"/>
        <v>44.949494949494948</v>
      </c>
      <c r="F34" s="72">
        <f t="shared" si="2"/>
        <v>57.969543147208128</v>
      </c>
      <c r="G34" s="72">
        <f t="shared" si="2"/>
        <v>48.387096774193552</v>
      </c>
      <c r="H34" s="72">
        <f t="shared" si="2"/>
        <v>70.98831030818279</v>
      </c>
      <c r="I34" s="79">
        <f t="shared" si="2"/>
        <v>39.94597839135654</v>
      </c>
      <c r="J34" s="71"/>
    </row>
    <row r="35" spans="1:103">
      <c r="A35" t="s">
        <v>12</v>
      </c>
      <c r="B35" s="69">
        <f t="shared" ref="B35:H35" si="3">B33-B32</f>
        <v>831</v>
      </c>
      <c r="C35" s="69">
        <f t="shared" si="3"/>
        <v>754</v>
      </c>
      <c r="D35" s="1">
        <f t="shared" si="3"/>
        <v>689</v>
      </c>
      <c r="E35" s="70">
        <f t="shared" si="3"/>
        <v>545</v>
      </c>
      <c r="F35" s="3">
        <f t="shared" si="3"/>
        <v>414</v>
      </c>
      <c r="G35" s="1">
        <f t="shared" si="3"/>
        <v>496</v>
      </c>
      <c r="H35" s="3">
        <f t="shared" si="3"/>
        <v>273</v>
      </c>
      <c r="I35" s="69">
        <f>SUM(B35:H35)</f>
        <v>4002</v>
      </c>
    </row>
    <row r="37" spans="1:103">
      <c r="A37" t="s">
        <v>34</v>
      </c>
    </row>
    <row r="38" spans="1:103" ht="15.75" thickBot="1"/>
    <row r="39" spans="1:103" ht="16.5" thickTop="1">
      <c r="A39" s="192" t="s">
        <v>13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4"/>
    </row>
    <row r="40" spans="1:103" ht="15.75">
      <c r="A40" s="188" t="s">
        <v>36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95"/>
    </row>
    <row r="41" spans="1:103" ht="15.75">
      <c r="A41" s="188" t="s">
        <v>19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95"/>
    </row>
    <row r="42" spans="1:103" ht="15.75">
      <c r="A42" s="188" t="s">
        <v>15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95"/>
    </row>
    <row r="43" spans="1:103" ht="15.75">
      <c r="A43" s="188" t="s">
        <v>20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95"/>
    </row>
    <row r="44" spans="1:103" ht="16.5" thickBot="1">
      <c r="A44" s="196" t="s">
        <v>30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1"/>
    </row>
    <row r="45" spans="1:103" ht="16.5" thickTop="1" thickBot="1">
      <c r="A45" t="s">
        <v>8</v>
      </c>
      <c r="D45" t="s">
        <v>2</v>
      </c>
      <c r="E45" t="s">
        <v>3</v>
      </c>
      <c r="F45" t="s">
        <v>4</v>
      </c>
      <c r="G45" t="s">
        <v>5</v>
      </c>
      <c r="I45" t="s">
        <v>21</v>
      </c>
    </row>
    <row r="46" spans="1:103" ht="17.25" thickTop="1" thickBot="1">
      <c r="A46" s="12">
        <v>2017</v>
      </c>
      <c r="B46" s="12"/>
      <c r="C46" s="118"/>
      <c r="D46" s="151">
        <v>34</v>
      </c>
      <c r="E46" s="151">
        <v>108</v>
      </c>
      <c r="F46" s="151">
        <v>102</v>
      </c>
      <c r="G46" s="151">
        <v>24</v>
      </c>
      <c r="H46" s="151"/>
      <c r="I46" s="151">
        <f>SUM(D46:H46)</f>
        <v>268</v>
      </c>
    </row>
    <row r="47" spans="1:103" ht="17.25" thickTop="1" thickBot="1">
      <c r="A47" t="s">
        <v>9</v>
      </c>
      <c r="B47" s="1"/>
      <c r="C47" s="1"/>
      <c r="D47" s="151">
        <f>D46</f>
        <v>34</v>
      </c>
      <c r="E47" s="151">
        <f>E46</f>
        <v>108</v>
      </c>
      <c r="F47" s="151">
        <f>F46</f>
        <v>102</v>
      </c>
      <c r="G47" s="151">
        <f>G46</f>
        <v>24</v>
      </c>
      <c r="H47" s="151"/>
      <c r="I47" s="151">
        <f>SUM(D47:H47)</f>
        <v>268</v>
      </c>
    </row>
    <row r="48" spans="1:103" ht="16.5" thickTop="1" thickBot="1">
      <c r="A48" s="124" t="s">
        <v>10</v>
      </c>
      <c r="B48" s="125"/>
      <c r="C48" s="125"/>
      <c r="D48" s="159">
        <v>962</v>
      </c>
      <c r="E48" s="154">
        <v>983</v>
      </c>
      <c r="F48" s="154">
        <v>978</v>
      </c>
      <c r="G48" s="159">
        <v>958</v>
      </c>
      <c r="H48" s="160"/>
      <c r="I48" s="160">
        <f>SUM(D48:H48)</f>
        <v>3881</v>
      </c>
    </row>
    <row r="49" spans="1:9" ht="16.5" thickTop="1" thickBot="1">
      <c r="A49" t="s">
        <v>11</v>
      </c>
      <c r="B49" s="4"/>
      <c r="C49" s="4"/>
      <c r="D49" s="163">
        <f>D47/D48*100</f>
        <v>3.5343035343035343</v>
      </c>
      <c r="E49" s="163">
        <f t="shared" ref="E49:I49" si="4">E47/E48*100</f>
        <v>10.986775178026448</v>
      </c>
      <c r="F49" s="163">
        <f t="shared" si="4"/>
        <v>10.429447852760736</v>
      </c>
      <c r="G49" s="163">
        <f t="shared" si="4"/>
        <v>2.5052192066805845</v>
      </c>
      <c r="H49" s="163"/>
      <c r="I49" s="163">
        <f t="shared" si="4"/>
        <v>6.9054367431074457</v>
      </c>
    </row>
    <row r="50" spans="1:9" ht="15.75" thickTop="1">
      <c r="A50" t="s">
        <v>12</v>
      </c>
      <c r="B50" s="3"/>
      <c r="C50" s="3"/>
      <c r="D50" s="11">
        <f>D48-D47</f>
        <v>928</v>
      </c>
      <c r="E50" s="11">
        <f t="shared" ref="E50:I50" si="5">E48-E47</f>
        <v>875</v>
      </c>
      <c r="F50" s="11">
        <f t="shared" si="5"/>
        <v>876</v>
      </c>
      <c r="G50" s="11">
        <f t="shared" si="5"/>
        <v>934</v>
      </c>
      <c r="H50" s="11"/>
      <c r="I50" s="11">
        <f t="shared" si="5"/>
        <v>3613</v>
      </c>
    </row>
    <row r="52" spans="1:9">
      <c r="A52" t="s">
        <v>34</v>
      </c>
    </row>
  </sheetData>
  <mergeCells count="18">
    <mergeCell ref="A44:CY44"/>
    <mergeCell ref="A20:CY20"/>
    <mergeCell ref="A21:CY21"/>
    <mergeCell ref="A22:CY22"/>
    <mergeCell ref="A23:CY23"/>
    <mergeCell ref="A24:CY24"/>
    <mergeCell ref="A25:CY25"/>
    <mergeCell ref="A39:CY39"/>
    <mergeCell ref="A40:CY40"/>
    <mergeCell ref="A41:CY41"/>
    <mergeCell ref="A42:CY42"/>
    <mergeCell ref="A43:CY43"/>
    <mergeCell ref="A6:CY6"/>
    <mergeCell ref="A1:CY1"/>
    <mergeCell ref="A2:CY2"/>
    <mergeCell ref="A3:CY3"/>
    <mergeCell ref="A4:CY4"/>
    <mergeCell ref="A5:CY5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Y52"/>
  <sheetViews>
    <sheetView topLeftCell="A25" workbookViewId="0">
      <selection activeCell="G54" sqref="G54"/>
    </sheetView>
  </sheetViews>
  <sheetFormatPr defaultRowHeight="15"/>
  <cols>
    <col min="1" max="1" width="26.28515625" customWidth="1"/>
  </cols>
  <sheetData>
    <row r="1" spans="1:103" ht="16.5" thickTop="1">
      <c r="A1" s="192" t="s">
        <v>13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4"/>
    </row>
    <row r="2" spans="1:103" ht="15.75">
      <c r="A2" s="188" t="s">
        <v>37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95"/>
    </row>
    <row r="3" spans="1:103" ht="15.75">
      <c r="A3" s="188" t="s">
        <v>14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95"/>
    </row>
    <row r="4" spans="1:103" ht="15.75">
      <c r="A4" s="188" t="s">
        <v>15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95"/>
    </row>
    <row r="5" spans="1:103" ht="15.75">
      <c r="A5" s="188" t="s">
        <v>16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95"/>
    </row>
    <row r="6" spans="1:103" ht="16.5" thickBot="1">
      <c r="A6" s="196" t="s">
        <v>17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1"/>
    </row>
    <row r="7" spans="1:103" ht="16.5" thickTop="1" thickBot="1">
      <c r="A7" t="s">
        <v>8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</row>
    <row r="8" spans="1:103" ht="17.25" thickTop="1" thickBot="1">
      <c r="A8" s="36">
        <v>2013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12">
        <v>0</v>
      </c>
      <c r="H8" s="12">
        <v>0</v>
      </c>
      <c r="I8" s="39">
        <v>0</v>
      </c>
    </row>
    <row r="9" spans="1:103" ht="17.25" thickTop="1" thickBot="1">
      <c r="A9" s="12">
        <v>2014</v>
      </c>
      <c r="B9" s="12">
        <v>0</v>
      </c>
      <c r="C9" s="12">
        <v>0</v>
      </c>
      <c r="D9" s="12">
        <v>217</v>
      </c>
      <c r="E9" s="12">
        <v>203</v>
      </c>
      <c r="F9" s="12">
        <v>212</v>
      </c>
      <c r="G9" s="12">
        <v>0</v>
      </c>
      <c r="H9" s="12">
        <v>0</v>
      </c>
      <c r="I9" s="38">
        <f>SUM(B9:H9)</f>
        <v>632</v>
      </c>
    </row>
    <row r="10" spans="1:103" ht="17.25" thickTop="1" thickBot="1">
      <c r="A10" s="12">
        <v>2015</v>
      </c>
      <c r="B10" s="12">
        <v>305</v>
      </c>
      <c r="C10" s="12">
        <v>256</v>
      </c>
      <c r="D10" s="12">
        <v>201</v>
      </c>
      <c r="E10" s="12">
        <v>4</v>
      </c>
      <c r="F10" s="12">
        <v>1</v>
      </c>
      <c r="G10" s="12">
        <v>0</v>
      </c>
      <c r="H10" s="12">
        <v>0</v>
      </c>
      <c r="I10" s="38">
        <f>SUM(B10:H10)</f>
        <v>767</v>
      </c>
    </row>
    <row r="11" spans="1:103" ht="17.25" thickTop="1" thickBot="1">
      <c r="A11" s="12">
        <v>2016</v>
      </c>
      <c r="B11" s="85">
        <v>120</v>
      </c>
      <c r="C11" s="85">
        <v>18</v>
      </c>
      <c r="D11" s="85">
        <v>8</v>
      </c>
      <c r="E11" s="85">
        <v>9</v>
      </c>
      <c r="F11" s="85">
        <v>2</v>
      </c>
      <c r="G11" s="85">
        <v>0</v>
      </c>
      <c r="H11" s="85">
        <v>0</v>
      </c>
      <c r="I11" s="86">
        <f>SUM(B11:H11)</f>
        <v>157</v>
      </c>
    </row>
    <row r="12" spans="1:103" ht="17.25" thickTop="1" thickBot="1">
      <c r="A12" s="12">
        <v>2017</v>
      </c>
      <c r="B12" s="12">
        <v>126</v>
      </c>
      <c r="C12" s="12">
        <v>45</v>
      </c>
      <c r="D12" s="12">
        <v>10</v>
      </c>
      <c r="E12" s="12">
        <v>7</v>
      </c>
      <c r="F12" s="12">
        <v>7</v>
      </c>
      <c r="G12" s="12">
        <v>1</v>
      </c>
      <c r="H12" s="12">
        <v>0</v>
      </c>
      <c r="I12" s="38">
        <f>SUM(B12:H12)</f>
        <v>196</v>
      </c>
    </row>
    <row r="13" spans="1:103" ht="15.75" thickTop="1">
      <c r="A13" t="s">
        <v>9</v>
      </c>
      <c r="B13" s="1">
        <f>B12</f>
        <v>126</v>
      </c>
      <c r="C13" s="1">
        <f>C12+B11</f>
        <v>165</v>
      </c>
      <c r="D13" s="1">
        <f>D12+C11+B10</f>
        <v>333</v>
      </c>
      <c r="E13" s="1">
        <f>E12+D11+C10+B9</f>
        <v>271</v>
      </c>
      <c r="F13" s="1">
        <f>F12+E11+D10+C9+B8</f>
        <v>217</v>
      </c>
      <c r="G13" s="1">
        <f>G12+F11+E10+D9+C8</f>
        <v>224</v>
      </c>
      <c r="H13" s="1">
        <f>H12+G11+F10+E9+D8</f>
        <v>204</v>
      </c>
      <c r="I13" s="2">
        <f>SUM(B13:H13)</f>
        <v>1540</v>
      </c>
    </row>
    <row r="14" spans="1:103">
      <c r="A14" t="s">
        <v>10</v>
      </c>
      <c r="B14" s="1">
        <v>201</v>
      </c>
      <c r="C14" s="1">
        <v>208</v>
      </c>
      <c r="D14" s="1">
        <v>216</v>
      </c>
      <c r="E14" s="1">
        <v>219</v>
      </c>
      <c r="F14" s="1">
        <v>217</v>
      </c>
      <c r="G14" s="1">
        <v>210</v>
      </c>
      <c r="H14" s="1">
        <v>204</v>
      </c>
      <c r="I14" s="1">
        <v>1475</v>
      </c>
    </row>
    <row r="15" spans="1:103">
      <c r="A15" s="61" t="s">
        <v>11</v>
      </c>
      <c r="B15" s="72">
        <f t="shared" ref="B15:I15" si="0">B13/B14*100</f>
        <v>62.68656716417911</v>
      </c>
      <c r="C15" s="72">
        <f t="shared" si="0"/>
        <v>79.326923076923066</v>
      </c>
      <c r="D15" s="77">
        <f t="shared" si="0"/>
        <v>154.16666666666669</v>
      </c>
      <c r="E15" s="73">
        <f t="shared" si="0"/>
        <v>123.74429223744292</v>
      </c>
      <c r="F15" s="77">
        <f t="shared" si="0"/>
        <v>100</v>
      </c>
      <c r="G15" s="78">
        <f t="shared" si="0"/>
        <v>106.66666666666667</v>
      </c>
      <c r="H15" s="8">
        <f t="shared" si="0"/>
        <v>100</v>
      </c>
      <c r="I15" s="8">
        <f t="shared" si="0"/>
        <v>104.40677966101694</v>
      </c>
    </row>
    <row r="16" spans="1:103">
      <c r="A16" t="s">
        <v>12</v>
      </c>
      <c r="B16" s="6">
        <f t="shared" ref="B16:F16" si="1">B14-B13</f>
        <v>75</v>
      </c>
      <c r="C16" s="6">
        <f t="shared" si="1"/>
        <v>43</v>
      </c>
      <c r="D16" s="75">
        <v>0</v>
      </c>
      <c r="E16" s="7">
        <v>0</v>
      </c>
      <c r="F16" s="76">
        <f t="shared" si="1"/>
        <v>0</v>
      </c>
      <c r="G16" s="7">
        <v>0</v>
      </c>
      <c r="H16" s="6">
        <v>0</v>
      </c>
      <c r="I16" s="6">
        <f>SUM(B16:H16)</f>
        <v>118</v>
      </c>
    </row>
    <row r="18" spans="1:103">
      <c r="A18" t="s">
        <v>34</v>
      </c>
    </row>
    <row r="19" spans="1:103" ht="15.75" thickBot="1"/>
    <row r="20" spans="1:103" ht="16.5" thickTop="1">
      <c r="A20" s="192" t="s">
        <v>13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4"/>
    </row>
    <row r="21" spans="1:103" ht="15.75">
      <c r="A21" s="188" t="s">
        <v>37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95"/>
    </row>
    <row r="22" spans="1:103" ht="15.75">
      <c r="A22" s="188" t="s">
        <v>14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95"/>
    </row>
    <row r="23" spans="1:103" ht="15.75">
      <c r="A23" s="188" t="s">
        <v>18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95"/>
    </row>
    <row r="24" spans="1:103" ht="15.75">
      <c r="A24" s="188" t="s">
        <v>16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95"/>
    </row>
    <row r="25" spans="1:103" ht="16.5" thickBot="1">
      <c r="A25" s="196" t="s">
        <v>17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1"/>
    </row>
    <row r="26" spans="1:103" ht="16.5" thickTop="1" thickBot="1">
      <c r="A26" t="s">
        <v>8</v>
      </c>
      <c r="B26" t="s">
        <v>0</v>
      </c>
      <c r="C26" t="s">
        <v>1</v>
      </c>
      <c r="D26" t="s">
        <v>2</v>
      </c>
      <c r="E26" t="s">
        <v>3</v>
      </c>
      <c r="F26" t="s">
        <v>4</v>
      </c>
      <c r="G26" t="s">
        <v>5</v>
      </c>
      <c r="H26" t="s">
        <v>6</v>
      </c>
      <c r="I26" t="s">
        <v>7</v>
      </c>
    </row>
    <row r="27" spans="1:103" ht="17.25" thickTop="1" thickBot="1">
      <c r="A27" s="36">
        <v>2013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12">
        <v>0</v>
      </c>
      <c r="H27" s="12">
        <v>0</v>
      </c>
      <c r="I27" s="39">
        <v>0</v>
      </c>
    </row>
    <row r="28" spans="1:103" ht="17.25" thickTop="1" thickBot="1">
      <c r="A28" s="12">
        <v>2014</v>
      </c>
      <c r="B28" s="12">
        <v>0</v>
      </c>
      <c r="C28" s="12">
        <v>0</v>
      </c>
      <c r="D28" s="12">
        <v>216</v>
      </c>
      <c r="E28" s="12">
        <v>203</v>
      </c>
      <c r="F28" s="12">
        <v>219</v>
      </c>
      <c r="G28" s="12">
        <v>6</v>
      </c>
      <c r="H28" s="12">
        <v>0</v>
      </c>
      <c r="I28" s="12">
        <f>SUM(B28:H28)</f>
        <v>644</v>
      </c>
    </row>
    <row r="29" spans="1:103" ht="17.25" thickTop="1" thickBot="1">
      <c r="A29" s="12">
        <v>2015</v>
      </c>
      <c r="B29" s="12">
        <v>68</v>
      </c>
      <c r="C29" s="12">
        <v>133</v>
      </c>
      <c r="D29" s="12">
        <v>121</v>
      </c>
      <c r="E29" s="12">
        <v>14</v>
      </c>
      <c r="F29" s="12">
        <v>2</v>
      </c>
      <c r="G29" s="12">
        <v>5</v>
      </c>
      <c r="H29" s="12">
        <v>1</v>
      </c>
      <c r="I29" s="12">
        <f>SUM(B29:H29)</f>
        <v>344</v>
      </c>
    </row>
    <row r="30" spans="1:103" ht="17.25" thickTop="1" thickBot="1">
      <c r="A30" s="12">
        <v>2016</v>
      </c>
      <c r="B30" s="85">
        <v>42</v>
      </c>
      <c r="C30" s="85">
        <v>31</v>
      </c>
      <c r="D30" s="85">
        <v>36</v>
      </c>
      <c r="E30" s="85">
        <v>18</v>
      </c>
      <c r="F30" s="85">
        <v>4</v>
      </c>
      <c r="G30" s="85">
        <v>3</v>
      </c>
      <c r="H30" s="85">
        <v>0</v>
      </c>
      <c r="I30" s="85">
        <f>SUM(B30:H30)</f>
        <v>134</v>
      </c>
    </row>
    <row r="31" spans="1:103" ht="17.25" thickTop="1" thickBot="1">
      <c r="A31" s="12">
        <v>2017</v>
      </c>
      <c r="B31" s="12">
        <v>49</v>
      </c>
      <c r="C31" s="12">
        <v>59</v>
      </c>
      <c r="D31" s="12">
        <v>16</v>
      </c>
      <c r="E31" s="12">
        <v>12</v>
      </c>
      <c r="F31" s="12">
        <v>15</v>
      </c>
      <c r="G31" s="12">
        <v>4</v>
      </c>
      <c r="H31" s="12">
        <v>0</v>
      </c>
      <c r="I31" s="12">
        <f>SUM(B31:H31)</f>
        <v>155</v>
      </c>
    </row>
    <row r="32" spans="1:103" ht="15.75" thickTop="1">
      <c r="A32" t="s">
        <v>9</v>
      </c>
      <c r="B32" s="1">
        <f>B31</f>
        <v>49</v>
      </c>
      <c r="C32" s="1">
        <f>C31+B30</f>
        <v>101</v>
      </c>
      <c r="D32" s="1">
        <f>D31+C30+B29</f>
        <v>115</v>
      </c>
      <c r="E32" s="1">
        <f>E31+D30+C29+B28</f>
        <v>181</v>
      </c>
      <c r="F32" s="1">
        <f>F31+E30+D29+C28+B27</f>
        <v>154</v>
      </c>
      <c r="G32" s="1">
        <f>G31+F30+E29+D28+C27</f>
        <v>238</v>
      </c>
      <c r="H32" s="1">
        <f>H31+G30+F29+E28+D27</f>
        <v>208</v>
      </c>
      <c r="I32" s="2">
        <f>SUM(B32:H32)</f>
        <v>1046</v>
      </c>
    </row>
    <row r="33" spans="1:103">
      <c r="A33" t="s">
        <v>10</v>
      </c>
      <c r="B33" s="1">
        <v>201</v>
      </c>
      <c r="C33" s="1">
        <v>208</v>
      </c>
      <c r="D33" s="1">
        <v>216</v>
      </c>
      <c r="E33" s="1">
        <v>219</v>
      </c>
      <c r="F33" s="1">
        <v>217</v>
      </c>
      <c r="G33" s="1">
        <v>210</v>
      </c>
      <c r="H33" s="1">
        <v>204</v>
      </c>
      <c r="I33" s="1">
        <v>1475</v>
      </c>
    </row>
    <row r="34" spans="1:103">
      <c r="A34" s="61" t="s">
        <v>11</v>
      </c>
      <c r="B34" s="9">
        <f t="shared" ref="B34:I34" si="2">B32/B33*100</f>
        <v>24.378109452736318</v>
      </c>
      <c r="C34" s="72">
        <f t="shared" si="2"/>
        <v>48.557692307692307</v>
      </c>
      <c r="D34" s="72">
        <f t="shared" si="2"/>
        <v>53.240740740740748</v>
      </c>
      <c r="E34" s="80">
        <f t="shared" si="2"/>
        <v>82.648401826484019</v>
      </c>
      <c r="F34" s="72">
        <f t="shared" si="2"/>
        <v>70.967741935483872</v>
      </c>
      <c r="G34" s="73">
        <f t="shared" si="2"/>
        <v>113.33333333333333</v>
      </c>
      <c r="H34" s="73">
        <f t="shared" si="2"/>
        <v>101.96078431372548</v>
      </c>
      <c r="I34" s="79">
        <f t="shared" si="2"/>
        <v>70.915254237288138</v>
      </c>
      <c r="J34" s="71"/>
    </row>
    <row r="35" spans="1:103">
      <c r="A35" t="s">
        <v>12</v>
      </c>
      <c r="B35" s="69">
        <f t="shared" ref="B35:F35" si="3">B33-B32</f>
        <v>152</v>
      </c>
      <c r="C35" s="69">
        <f t="shared" si="3"/>
        <v>107</v>
      </c>
      <c r="D35" s="1">
        <f t="shared" si="3"/>
        <v>101</v>
      </c>
      <c r="E35" s="70">
        <f t="shared" si="3"/>
        <v>38</v>
      </c>
      <c r="F35" s="3">
        <f t="shared" si="3"/>
        <v>63</v>
      </c>
      <c r="G35" s="1">
        <v>0</v>
      </c>
      <c r="H35" s="3">
        <v>0</v>
      </c>
      <c r="I35" s="69">
        <f>SUM(B35:H35)</f>
        <v>461</v>
      </c>
    </row>
    <row r="37" spans="1:103">
      <c r="A37" t="s">
        <v>34</v>
      </c>
    </row>
    <row r="38" spans="1:103" ht="15.75" thickBot="1"/>
    <row r="39" spans="1:103" ht="16.5" thickTop="1">
      <c r="A39" s="192" t="s">
        <v>13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4"/>
    </row>
    <row r="40" spans="1:103" ht="15.75">
      <c r="A40" s="188" t="s">
        <v>37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95"/>
    </row>
    <row r="41" spans="1:103" ht="15.75">
      <c r="A41" s="188" t="s">
        <v>19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95"/>
    </row>
    <row r="42" spans="1:103" ht="15.75">
      <c r="A42" s="188" t="s">
        <v>15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95"/>
    </row>
    <row r="43" spans="1:103" ht="15.75">
      <c r="A43" s="188" t="s">
        <v>20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95"/>
    </row>
    <row r="44" spans="1:103" ht="16.5" thickBot="1">
      <c r="A44" s="196" t="s">
        <v>30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1"/>
    </row>
    <row r="45" spans="1:103" ht="16.5" thickTop="1" thickBot="1">
      <c r="A45" t="s">
        <v>8</v>
      </c>
      <c r="D45" t="s">
        <v>2</v>
      </c>
      <c r="E45" t="s">
        <v>3</v>
      </c>
      <c r="F45" t="s">
        <v>4</v>
      </c>
      <c r="G45" t="s">
        <v>5</v>
      </c>
      <c r="I45" t="s">
        <v>21</v>
      </c>
    </row>
    <row r="46" spans="1:103" ht="17.25" thickTop="1" thickBot="1">
      <c r="A46" s="12">
        <v>2017</v>
      </c>
      <c r="B46" s="12"/>
      <c r="C46" s="118"/>
      <c r="D46" s="119">
        <v>75</v>
      </c>
      <c r="E46" s="119">
        <v>157</v>
      </c>
      <c r="F46" s="119">
        <v>135</v>
      </c>
      <c r="G46" s="119">
        <v>49</v>
      </c>
      <c r="H46" s="119"/>
      <c r="I46" s="119">
        <f>SUM(D46:H46)</f>
        <v>416</v>
      </c>
    </row>
    <row r="47" spans="1:103" ht="16.5" thickTop="1" thickBot="1">
      <c r="A47" t="s">
        <v>9</v>
      </c>
      <c r="B47" s="1"/>
      <c r="C47" s="1"/>
      <c r="D47" s="119">
        <f>D46</f>
        <v>75</v>
      </c>
      <c r="E47" s="119">
        <f>E46</f>
        <v>157</v>
      </c>
      <c r="F47" s="119">
        <f>F46</f>
        <v>135</v>
      </c>
      <c r="G47" s="119">
        <f>G46</f>
        <v>49</v>
      </c>
      <c r="H47" s="119"/>
      <c r="I47" s="119">
        <f>SUM(D47:H47)</f>
        <v>416</v>
      </c>
    </row>
    <row r="48" spans="1:103" ht="16.5" thickTop="1" thickBot="1">
      <c r="A48" s="124" t="s">
        <v>10</v>
      </c>
      <c r="B48" s="125"/>
      <c r="C48" s="125"/>
      <c r="D48" s="159">
        <v>220</v>
      </c>
      <c r="E48" s="154">
        <v>224</v>
      </c>
      <c r="F48" s="154">
        <v>220</v>
      </c>
      <c r="G48" s="159">
        <v>212</v>
      </c>
      <c r="H48" s="160"/>
      <c r="I48" s="160">
        <f>SUM(D48:H48)</f>
        <v>876</v>
      </c>
    </row>
    <row r="49" spans="1:9" ht="16.5" thickTop="1" thickBot="1">
      <c r="A49" t="s">
        <v>11</v>
      </c>
      <c r="B49" s="4"/>
      <c r="C49" s="4"/>
      <c r="D49" s="163">
        <f>D47/D48*100</f>
        <v>34.090909090909086</v>
      </c>
      <c r="E49" s="163">
        <f t="shared" ref="E49:I49" si="4">E47/E48*100</f>
        <v>70.089285714285708</v>
      </c>
      <c r="F49" s="163">
        <f t="shared" si="4"/>
        <v>61.363636363636367</v>
      </c>
      <c r="G49" s="163">
        <f t="shared" si="4"/>
        <v>23.113207547169811</v>
      </c>
      <c r="H49" s="163"/>
      <c r="I49" s="163">
        <f t="shared" si="4"/>
        <v>47.48858447488584</v>
      </c>
    </row>
    <row r="50" spans="1:9" ht="15.75" thickTop="1">
      <c r="A50" t="s">
        <v>12</v>
      </c>
      <c r="B50" s="3"/>
      <c r="C50" s="3"/>
      <c r="D50" s="11">
        <f>D48-D47</f>
        <v>145</v>
      </c>
      <c r="E50" s="11">
        <f t="shared" ref="E50:G50" si="5">E48-E47</f>
        <v>67</v>
      </c>
      <c r="F50" s="11">
        <f t="shared" si="5"/>
        <v>85</v>
      </c>
      <c r="G50" s="11">
        <f t="shared" si="5"/>
        <v>163</v>
      </c>
      <c r="H50" s="11"/>
      <c r="I50" s="11">
        <f>SUM(D50:H50)</f>
        <v>460</v>
      </c>
    </row>
    <row r="52" spans="1:9">
      <c r="A52" t="s">
        <v>34</v>
      </c>
    </row>
  </sheetData>
  <mergeCells count="18">
    <mergeCell ref="A44:CY44"/>
    <mergeCell ref="A20:CY20"/>
    <mergeCell ref="A21:CY21"/>
    <mergeCell ref="A22:CY22"/>
    <mergeCell ref="A23:CY23"/>
    <mergeCell ref="A24:CY24"/>
    <mergeCell ref="A25:CY25"/>
    <mergeCell ref="A39:CY39"/>
    <mergeCell ref="A40:CY40"/>
    <mergeCell ref="A41:CY41"/>
    <mergeCell ref="A42:CY42"/>
    <mergeCell ref="A43:CY43"/>
    <mergeCell ref="A6:CY6"/>
    <mergeCell ref="A1:CY1"/>
    <mergeCell ref="A2:CY2"/>
    <mergeCell ref="A3:CY3"/>
    <mergeCell ref="A4:CY4"/>
    <mergeCell ref="A5:CY5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Y51"/>
  <sheetViews>
    <sheetView topLeftCell="A25" workbookViewId="0">
      <selection activeCell="F55" sqref="F55"/>
    </sheetView>
  </sheetViews>
  <sheetFormatPr defaultRowHeight="15"/>
  <cols>
    <col min="1" max="1" width="26.42578125" customWidth="1"/>
  </cols>
  <sheetData>
    <row r="1" spans="1:103" ht="15.75">
      <c r="A1" s="188" t="s">
        <v>38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95"/>
    </row>
    <row r="2" spans="1:103" ht="15.75">
      <c r="A2" s="188" t="s">
        <v>14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95"/>
    </row>
    <row r="3" spans="1:103" ht="15.75">
      <c r="A3" s="188" t="s">
        <v>15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95"/>
    </row>
    <row r="4" spans="1:103" ht="15.75">
      <c r="A4" s="188" t="s">
        <v>16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95"/>
    </row>
    <row r="5" spans="1:103" ht="16.5" thickBot="1">
      <c r="A5" s="196" t="s">
        <v>17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  <c r="CW5" s="190"/>
      <c r="CX5" s="190"/>
      <c r="CY5" s="191"/>
    </row>
    <row r="6" spans="1:103" ht="16.5" thickTop="1" thickBot="1">
      <c r="A6" t="s">
        <v>8</v>
      </c>
      <c r="B6" t="s">
        <v>0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</row>
    <row r="7" spans="1:103" ht="17.25" thickTop="1" thickBot="1">
      <c r="A7" s="36">
        <v>2013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12">
        <v>0</v>
      </c>
      <c r="H7" s="12">
        <v>0</v>
      </c>
      <c r="I7" s="39">
        <v>0</v>
      </c>
    </row>
    <row r="8" spans="1:103" ht="17.25" thickTop="1" thickBot="1">
      <c r="A8" s="12">
        <v>2014</v>
      </c>
      <c r="B8" s="12">
        <v>0</v>
      </c>
      <c r="C8" s="12">
        <v>0</v>
      </c>
      <c r="D8" s="12">
        <v>110</v>
      </c>
      <c r="E8" s="12">
        <v>109</v>
      </c>
      <c r="F8" s="12">
        <v>103</v>
      </c>
      <c r="G8" s="12">
        <v>0</v>
      </c>
      <c r="H8" s="12">
        <v>0</v>
      </c>
      <c r="I8" s="38">
        <f>SUM(B8:H8)</f>
        <v>322</v>
      </c>
    </row>
    <row r="9" spans="1:103" ht="17.25" thickTop="1" thickBot="1">
      <c r="A9" s="12">
        <v>2015</v>
      </c>
      <c r="B9" s="12">
        <v>119</v>
      </c>
      <c r="C9" s="12">
        <v>94</v>
      </c>
      <c r="D9" s="12">
        <v>54</v>
      </c>
      <c r="E9" s="12">
        <v>1</v>
      </c>
      <c r="F9" s="12">
        <v>0</v>
      </c>
      <c r="G9" s="12">
        <v>0</v>
      </c>
      <c r="H9" s="12">
        <v>0</v>
      </c>
      <c r="I9" s="38">
        <f>SUM(B9:H9)</f>
        <v>268</v>
      </c>
    </row>
    <row r="10" spans="1:103" ht="17.25" thickTop="1" thickBot="1">
      <c r="A10" s="12">
        <v>2016</v>
      </c>
      <c r="B10" s="12">
        <v>77</v>
      </c>
      <c r="C10" s="12">
        <v>11</v>
      </c>
      <c r="D10" s="12">
        <v>4</v>
      </c>
      <c r="E10" s="12">
        <v>3</v>
      </c>
      <c r="F10" s="12">
        <v>3</v>
      </c>
      <c r="G10" s="12">
        <v>0</v>
      </c>
      <c r="H10" s="12">
        <v>0</v>
      </c>
      <c r="I10" s="38">
        <f>SUM(B10:H10)</f>
        <v>98</v>
      </c>
    </row>
    <row r="11" spans="1:103" ht="17.25" thickTop="1" thickBot="1">
      <c r="A11" s="12">
        <v>2017</v>
      </c>
      <c r="B11" s="12">
        <v>45</v>
      </c>
      <c r="C11" s="12">
        <v>6</v>
      </c>
      <c r="D11" s="12">
        <v>1</v>
      </c>
      <c r="E11" s="12">
        <v>2</v>
      </c>
      <c r="F11" s="12">
        <v>1</v>
      </c>
      <c r="G11" s="12">
        <v>1</v>
      </c>
      <c r="H11" s="12">
        <v>0</v>
      </c>
      <c r="I11" s="38">
        <f>SUM(B11:H11)</f>
        <v>56</v>
      </c>
    </row>
    <row r="12" spans="1:103" ht="15.75" thickTop="1">
      <c r="A12" t="s">
        <v>9</v>
      </c>
      <c r="B12" s="1">
        <f>B11</f>
        <v>45</v>
      </c>
      <c r="C12" s="1">
        <f>C11+B10</f>
        <v>83</v>
      </c>
      <c r="D12" s="1">
        <f>D11+C10+B9</f>
        <v>131</v>
      </c>
      <c r="E12" s="1">
        <f>E11+D10+C9+B8</f>
        <v>100</v>
      </c>
      <c r="F12" s="1">
        <f>F11+E10+D9+C8+B7</f>
        <v>58</v>
      </c>
      <c r="G12" s="1">
        <f>G11+F10+E9+D8+C7</f>
        <v>115</v>
      </c>
      <c r="H12" s="1">
        <f>H11+G10+F9+E8+D7</f>
        <v>109</v>
      </c>
      <c r="I12" s="2">
        <f>SUM(B12:H12)</f>
        <v>641</v>
      </c>
    </row>
    <row r="13" spans="1:103">
      <c r="A13" t="s">
        <v>10</v>
      </c>
      <c r="B13" s="1">
        <v>97</v>
      </c>
      <c r="C13" s="1">
        <v>99</v>
      </c>
      <c r="D13" s="1">
        <v>100</v>
      </c>
      <c r="E13" s="1">
        <v>102</v>
      </c>
      <c r="F13" s="1">
        <v>104</v>
      </c>
      <c r="G13" s="1">
        <v>105</v>
      </c>
      <c r="H13" s="1">
        <v>107</v>
      </c>
      <c r="I13" s="1">
        <v>714</v>
      </c>
    </row>
    <row r="14" spans="1:103">
      <c r="A14" s="61" t="s">
        <v>11</v>
      </c>
      <c r="B14" s="72">
        <f t="shared" ref="B14:I14" si="0">B12/B13*100</f>
        <v>46.391752577319586</v>
      </c>
      <c r="C14" s="73">
        <f t="shared" si="0"/>
        <v>83.838383838383834</v>
      </c>
      <c r="D14" s="77">
        <f t="shared" si="0"/>
        <v>131</v>
      </c>
      <c r="E14" s="73">
        <f t="shared" si="0"/>
        <v>98.039215686274503</v>
      </c>
      <c r="F14" s="79">
        <f t="shared" si="0"/>
        <v>55.769230769230774</v>
      </c>
      <c r="G14" s="78">
        <f t="shared" si="0"/>
        <v>109.52380952380953</v>
      </c>
      <c r="H14" s="8">
        <f t="shared" si="0"/>
        <v>101.86915887850468</v>
      </c>
      <c r="I14" s="8">
        <f t="shared" si="0"/>
        <v>89.775910364145659</v>
      </c>
    </row>
    <row r="15" spans="1:103">
      <c r="A15" t="s">
        <v>12</v>
      </c>
      <c r="B15" s="6">
        <f t="shared" ref="B15:F15" si="1">B13-B12</f>
        <v>52</v>
      </c>
      <c r="C15" s="6">
        <f t="shared" si="1"/>
        <v>16</v>
      </c>
      <c r="D15" s="75">
        <v>0</v>
      </c>
      <c r="E15" s="7">
        <v>0</v>
      </c>
      <c r="F15" s="76">
        <f t="shared" si="1"/>
        <v>46</v>
      </c>
      <c r="G15" s="7">
        <v>0</v>
      </c>
      <c r="H15" s="6">
        <v>0</v>
      </c>
      <c r="I15" s="6">
        <f>SUM(B15:H15)</f>
        <v>114</v>
      </c>
    </row>
    <row r="17" spans="1:103">
      <c r="A17" t="s">
        <v>34</v>
      </c>
    </row>
    <row r="18" spans="1:103" ht="15.75" thickBot="1"/>
    <row r="19" spans="1:103" ht="16.5" thickTop="1">
      <c r="A19" s="192" t="s">
        <v>13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4"/>
    </row>
    <row r="20" spans="1:103" ht="15.75">
      <c r="A20" s="188" t="s">
        <v>38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/>
      <c r="CX20" s="189"/>
      <c r="CY20" s="195"/>
    </row>
    <row r="21" spans="1:103" ht="15.75">
      <c r="A21" s="188" t="s">
        <v>14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95"/>
    </row>
    <row r="22" spans="1:103" ht="15.75">
      <c r="A22" s="188" t="s">
        <v>18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95"/>
    </row>
    <row r="23" spans="1:103" ht="15.75">
      <c r="A23" s="188" t="s">
        <v>16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95"/>
    </row>
    <row r="24" spans="1:103" ht="16.5" thickBot="1">
      <c r="A24" s="196" t="s">
        <v>17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  <c r="BX24" s="190"/>
      <c r="BY24" s="190"/>
      <c r="BZ24" s="190"/>
      <c r="CA24" s="190"/>
      <c r="CB24" s="190"/>
      <c r="CC24" s="190"/>
      <c r="CD24" s="190"/>
      <c r="CE24" s="190"/>
      <c r="CF24" s="190"/>
      <c r="CG24" s="190"/>
      <c r="CH24" s="190"/>
      <c r="CI24" s="190"/>
      <c r="CJ24" s="190"/>
      <c r="CK24" s="190"/>
      <c r="CL24" s="190"/>
      <c r="CM24" s="190"/>
      <c r="CN24" s="190"/>
      <c r="CO24" s="190"/>
      <c r="CP24" s="190"/>
      <c r="CQ24" s="190"/>
      <c r="CR24" s="190"/>
      <c r="CS24" s="190"/>
      <c r="CT24" s="190"/>
      <c r="CU24" s="190"/>
      <c r="CV24" s="190"/>
      <c r="CW24" s="190"/>
      <c r="CX24" s="190"/>
      <c r="CY24" s="191"/>
    </row>
    <row r="25" spans="1:103" ht="16.5" thickTop="1" thickBot="1">
      <c r="A25" t="s">
        <v>8</v>
      </c>
      <c r="B25" t="s">
        <v>0</v>
      </c>
      <c r="C25" t="s">
        <v>1</v>
      </c>
      <c r="D25" t="s">
        <v>2</v>
      </c>
      <c r="E25" t="s">
        <v>3</v>
      </c>
      <c r="F25" t="s">
        <v>4</v>
      </c>
      <c r="G25" t="s">
        <v>5</v>
      </c>
      <c r="H25" t="s">
        <v>6</v>
      </c>
      <c r="I25" t="s">
        <v>7</v>
      </c>
    </row>
    <row r="26" spans="1:103" ht="17.25" thickTop="1" thickBot="1">
      <c r="A26" s="36">
        <v>2013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12">
        <v>0</v>
      </c>
      <c r="H26" s="12">
        <v>0</v>
      </c>
      <c r="I26" s="39">
        <v>0</v>
      </c>
    </row>
    <row r="27" spans="1:103" ht="17.25" thickTop="1" thickBot="1">
      <c r="A27" s="12">
        <v>2014</v>
      </c>
      <c r="B27" s="12">
        <v>0</v>
      </c>
      <c r="C27" s="12">
        <v>0</v>
      </c>
      <c r="D27" s="12">
        <v>53</v>
      </c>
      <c r="E27" s="12">
        <v>97</v>
      </c>
      <c r="F27" s="12">
        <v>92</v>
      </c>
      <c r="G27" s="12">
        <v>47</v>
      </c>
      <c r="H27" s="12">
        <v>0</v>
      </c>
      <c r="I27" s="12">
        <f>SUM(B27:H27)</f>
        <v>289</v>
      </c>
    </row>
    <row r="28" spans="1:103" ht="17.25" thickTop="1" thickBot="1">
      <c r="A28" s="12">
        <v>2015</v>
      </c>
      <c r="B28" s="12">
        <v>38</v>
      </c>
      <c r="C28" s="12">
        <v>71</v>
      </c>
      <c r="D28" s="12">
        <v>105</v>
      </c>
      <c r="E28" s="12">
        <v>16</v>
      </c>
      <c r="F28" s="12">
        <v>5</v>
      </c>
      <c r="G28" s="12">
        <v>4</v>
      </c>
      <c r="H28" s="12">
        <v>1</v>
      </c>
      <c r="I28" s="12">
        <f>SUM(B28:H28)</f>
        <v>240</v>
      </c>
    </row>
    <row r="29" spans="1:103" ht="17.25" thickTop="1" thickBot="1">
      <c r="A29" s="12">
        <v>2016</v>
      </c>
      <c r="B29" s="12">
        <v>45</v>
      </c>
      <c r="C29" s="12">
        <v>20</v>
      </c>
      <c r="D29" s="12">
        <v>7</v>
      </c>
      <c r="E29" s="12">
        <v>4</v>
      </c>
      <c r="F29" s="12">
        <v>3</v>
      </c>
      <c r="G29" s="12">
        <v>1</v>
      </c>
      <c r="H29" s="12">
        <v>2</v>
      </c>
      <c r="I29" s="12">
        <f>SUM(B29:H29)</f>
        <v>82</v>
      </c>
    </row>
    <row r="30" spans="1:103" ht="17.25" thickTop="1" thickBot="1">
      <c r="A30" s="12">
        <v>2017</v>
      </c>
      <c r="B30" s="12">
        <v>16</v>
      </c>
      <c r="C30" s="12">
        <v>14</v>
      </c>
      <c r="D30" s="12">
        <v>3</v>
      </c>
      <c r="E30" s="12">
        <v>1</v>
      </c>
      <c r="F30" s="12">
        <v>3</v>
      </c>
      <c r="G30" s="12">
        <v>0</v>
      </c>
      <c r="H30" s="12">
        <v>0</v>
      </c>
      <c r="I30" s="12">
        <f>SUM(B30:H30)</f>
        <v>37</v>
      </c>
    </row>
    <row r="31" spans="1:103" ht="15.75" thickTop="1">
      <c r="A31" t="s">
        <v>9</v>
      </c>
      <c r="B31" s="1">
        <f>B30</f>
        <v>16</v>
      </c>
      <c r="C31" s="1">
        <f>C30+B29</f>
        <v>59</v>
      </c>
      <c r="D31" s="1">
        <f>D30+C29+B28</f>
        <v>61</v>
      </c>
      <c r="E31" s="1">
        <f>E30+D29+C28+B27</f>
        <v>79</v>
      </c>
      <c r="F31" s="1">
        <f>F30+E29+D28+C27+B26</f>
        <v>112</v>
      </c>
      <c r="G31" s="1">
        <f>G30+F29+E28+D27+C26</f>
        <v>72</v>
      </c>
      <c r="H31" s="1">
        <f>H30+G29+F28+E27+D26</f>
        <v>103</v>
      </c>
      <c r="I31" s="2">
        <f>SUM(B31:H31)</f>
        <v>502</v>
      </c>
    </row>
    <row r="32" spans="1:103">
      <c r="A32" t="s">
        <v>10</v>
      </c>
      <c r="B32" s="1">
        <v>97</v>
      </c>
      <c r="C32" s="1">
        <v>99</v>
      </c>
      <c r="D32" s="1">
        <v>100</v>
      </c>
      <c r="E32" s="1">
        <v>102</v>
      </c>
      <c r="F32" s="1">
        <v>104</v>
      </c>
      <c r="G32" s="1">
        <v>105</v>
      </c>
      <c r="H32" s="1">
        <v>107</v>
      </c>
      <c r="I32" s="1">
        <v>714</v>
      </c>
    </row>
    <row r="33" spans="1:103">
      <c r="A33" s="61" t="s">
        <v>11</v>
      </c>
      <c r="B33" s="9">
        <f t="shared" ref="B33:I33" si="2">B31/B32*100</f>
        <v>16.494845360824741</v>
      </c>
      <c r="C33" s="72">
        <f t="shared" si="2"/>
        <v>59.595959595959592</v>
      </c>
      <c r="D33" s="72">
        <f t="shared" si="2"/>
        <v>61</v>
      </c>
      <c r="E33" s="87">
        <f t="shared" si="2"/>
        <v>77.450980392156865</v>
      </c>
      <c r="F33" s="73">
        <f t="shared" si="2"/>
        <v>107.69230769230769</v>
      </c>
      <c r="G33" s="72">
        <f t="shared" si="2"/>
        <v>68.571428571428569</v>
      </c>
      <c r="H33" s="73">
        <f t="shared" si="2"/>
        <v>96.261682242990659</v>
      </c>
      <c r="I33" s="79">
        <f t="shared" si="2"/>
        <v>70.308123249299712</v>
      </c>
      <c r="J33" s="71"/>
    </row>
    <row r="34" spans="1:103">
      <c r="A34" t="s">
        <v>12</v>
      </c>
      <c r="B34" s="69">
        <f t="shared" ref="B34:H34" si="3">B32-B31</f>
        <v>81</v>
      </c>
      <c r="C34" s="69">
        <f t="shared" si="3"/>
        <v>40</v>
      </c>
      <c r="D34" s="1">
        <f t="shared" si="3"/>
        <v>39</v>
      </c>
      <c r="E34" s="70">
        <f t="shared" si="3"/>
        <v>23</v>
      </c>
      <c r="F34" s="3">
        <v>0</v>
      </c>
      <c r="G34" s="1">
        <f t="shared" si="3"/>
        <v>33</v>
      </c>
      <c r="H34" s="3">
        <f t="shared" si="3"/>
        <v>4</v>
      </c>
      <c r="I34" s="69">
        <f>SUM(B34:H34)</f>
        <v>220</v>
      </c>
    </row>
    <row r="36" spans="1:103">
      <c r="A36" t="s">
        <v>34</v>
      </c>
    </row>
    <row r="37" spans="1:103" ht="15.75" thickBot="1"/>
    <row r="38" spans="1:103" ht="16.5" thickTop="1">
      <c r="A38" s="192" t="s">
        <v>13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3"/>
      <c r="CG38" s="193"/>
      <c r="CH38" s="193"/>
      <c r="CI38" s="193"/>
      <c r="CJ38" s="193"/>
      <c r="CK38" s="193"/>
      <c r="CL38" s="193"/>
      <c r="CM38" s="193"/>
      <c r="CN38" s="193"/>
      <c r="CO38" s="193"/>
      <c r="CP38" s="193"/>
      <c r="CQ38" s="193"/>
      <c r="CR38" s="193"/>
      <c r="CS38" s="193"/>
      <c r="CT38" s="193"/>
      <c r="CU38" s="193"/>
      <c r="CV38" s="193"/>
      <c r="CW38" s="193"/>
      <c r="CX38" s="193"/>
      <c r="CY38" s="194"/>
    </row>
    <row r="39" spans="1:103" ht="15.75">
      <c r="A39" s="188" t="s">
        <v>38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89"/>
      <c r="CU39" s="189"/>
      <c r="CV39" s="189"/>
      <c r="CW39" s="189"/>
      <c r="CX39" s="189"/>
      <c r="CY39" s="195"/>
    </row>
    <row r="40" spans="1:103" ht="15.75">
      <c r="A40" s="188" t="s">
        <v>19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95"/>
    </row>
    <row r="41" spans="1:103" ht="15.75">
      <c r="A41" s="188" t="s">
        <v>15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95"/>
    </row>
    <row r="42" spans="1:103" ht="15.75">
      <c r="A42" s="188" t="s">
        <v>20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95"/>
    </row>
    <row r="43" spans="1:103" ht="16.5" thickBot="1">
      <c r="A43" s="196" t="s">
        <v>30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0"/>
      <c r="BN43" s="190"/>
      <c r="BO43" s="190"/>
      <c r="BP43" s="190"/>
      <c r="BQ43" s="190"/>
      <c r="BR43" s="190"/>
      <c r="BS43" s="190"/>
      <c r="BT43" s="190"/>
      <c r="BU43" s="190"/>
      <c r="BV43" s="190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  <c r="CG43" s="190"/>
      <c r="CH43" s="190"/>
      <c r="CI43" s="190"/>
      <c r="CJ43" s="190"/>
      <c r="CK43" s="190"/>
      <c r="CL43" s="190"/>
      <c r="CM43" s="190"/>
      <c r="CN43" s="190"/>
      <c r="CO43" s="190"/>
      <c r="CP43" s="190"/>
      <c r="CQ43" s="190"/>
      <c r="CR43" s="190"/>
      <c r="CS43" s="190"/>
      <c r="CT43" s="190"/>
      <c r="CU43" s="190"/>
      <c r="CV43" s="190"/>
      <c r="CW43" s="190"/>
      <c r="CX43" s="190"/>
      <c r="CY43" s="191"/>
    </row>
    <row r="44" spans="1:103" ht="16.5" thickTop="1" thickBot="1">
      <c r="A44" t="s">
        <v>8</v>
      </c>
      <c r="D44" t="s">
        <v>2</v>
      </c>
      <c r="E44" t="s">
        <v>3</v>
      </c>
      <c r="F44" t="s">
        <v>4</v>
      </c>
      <c r="G44" t="s">
        <v>5</v>
      </c>
      <c r="I44" t="s">
        <v>21</v>
      </c>
    </row>
    <row r="45" spans="1:103" ht="17.25" thickTop="1" thickBot="1">
      <c r="A45" s="12">
        <v>2017</v>
      </c>
      <c r="B45" s="12"/>
      <c r="C45" s="118"/>
      <c r="D45" s="151">
        <v>40</v>
      </c>
      <c r="E45" s="151">
        <v>76</v>
      </c>
      <c r="F45" s="151">
        <v>94</v>
      </c>
      <c r="G45" s="151">
        <v>12</v>
      </c>
      <c r="H45" s="151"/>
      <c r="I45" s="151">
        <f>SUM(D45:H45)</f>
        <v>222</v>
      </c>
    </row>
    <row r="46" spans="1:103" ht="17.25" thickTop="1" thickBot="1">
      <c r="A46" t="s">
        <v>9</v>
      </c>
      <c r="B46" s="1"/>
      <c r="C46" s="1"/>
      <c r="D46" s="151">
        <f>D45</f>
        <v>40</v>
      </c>
      <c r="E46" s="151">
        <f>E45</f>
        <v>76</v>
      </c>
      <c r="F46" s="151">
        <f>F45</f>
        <v>94</v>
      </c>
      <c r="G46" s="151">
        <f>G45</f>
        <v>12</v>
      </c>
      <c r="H46" s="151"/>
      <c r="I46" s="151">
        <f>SUM(D46:H46)</f>
        <v>222</v>
      </c>
    </row>
    <row r="47" spans="1:103" ht="16.5" thickTop="1" thickBot="1">
      <c r="A47" s="124" t="s">
        <v>10</v>
      </c>
      <c r="B47" s="125"/>
      <c r="C47" s="125"/>
      <c r="D47" s="159">
        <v>108</v>
      </c>
      <c r="E47" s="154">
        <v>111</v>
      </c>
      <c r="F47" s="154">
        <v>112</v>
      </c>
      <c r="G47" s="159">
        <v>112</v>
      </c>
      <c r="H47" s="160"/>
      <c r="I47" s="160">
        <f>SUM(D47:H47)</f>
        <v>443</v>
      </c>
    </row>
    <row r="48" spans="1:103" ht="16.5" thickTop="1" thickBot="1">
      <c r="A48" t="s">
        <v>11</v>
      </c>
      <c r="B48" s="4"/>
      <c r="C48" s="4"/>
      <c r="D48" s="163">
        <f>D46/D47*100</f>
        <v>37.037037037037038</v>
      </c>
      <c r="E48" s="163">
        <f t="shared" ref="E48:I48" si="4">E46/E47*100</f>
        <v>68.468468468468473</v>
      </c>
      <c r="F48" s="163">
        <f t="shared" si="4"/>
        <v>83.928571428571431</v>
      </c>
      <c r="G48" s="163">
        <f t="shared" si="4"/>
        <v>10.714285714285714</v>
      </c>
      <c r="H48" s="163"/>
      <c r="I48" s="163">
        <f t="shared" si="4"/>
        <v>50.112866817155755</v>
      </c>
    </row>
    <row r="49" spans="1:9" ht="15.75" thickTop="1">
      <c r="A49" t="s">
        <v>12</v>
      </c>
      <c r="B49" s="3"/>
      <c r="C49" s="3"/>
      <c r="D49" s="11">
        <f>D47-D46</f>
        <v>68</v>
      </c>
      <c r="E49" s="11">
        <f t="shared" ref="E49:G49" si="5">E47-E46</f>
        <v>35</v>
      </c>
      <c r="F49" s="11">
        <f t="shared" si="5"/>
        <v>18</v>
      </c>
      <c r="G49" s="11">
        <f t="shared" si="5"/>
        <v>100</v>
      </c>
      <c r="H49" s="11"/>
      <c r="I49" s="11">
        <f>SUM(D49:H49)</f>
        <v>221</v>
      </c>
    </row>
    <row r="51" spans="1:9">
      <c r="A51" t="s">
        <v>34</v>
      </c>
    </row>
  </sheetData>
  <mergeCells count="17">
    <mergeCell ref="A39:CY39"/>
    <mergeCell ref="A40:CY40"/>
    <mergeCell ref="A41:CY41"/>
    <mergeCell ref="A42:CY42"/>
    <mergeCell ref="A43:CY43"/>
    <mergeCell ref="A38:CY38"/>
    <mergeCell ref="A1:CY1"/>
    <mergeCell ref="A2:CY2"/>
    <mergeCell ref="A3:CY3"/>
    <mergeCell ref="A4:CY4"/>
    <mergeCell ref="A5:CY5"/>
    <mergeCell ref="A19:CY19"/>
    <mergeCell ref="A20:CY20"/>
    <mergeCell ref="A21:CY21"/>
    <mergeCell ref="A22:CY22"/>
    <mergeCell ref="A23:CY23"/>
    <mergeCell ref="A24:CY24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Y51"/>
  <sheetViews>
    <sheetView topLeftCell="A28" workbookViewId="0">
      <selection activeCell="G37" sqref="G37"/>
    </sheetView>
  </sheetViews>
  <sheetFormatPr defaultRowHeight="15"/>
  <cols>
    <col min="1" max="1" width="28.85546875" customWidth="1"/>
  </cols>
  <sheetData>
    <row r="1" spans="1:103" ht="15.75">
      <c r="A1" s="188" t="s">
        <v>39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95"/>
    </row>
    <row r="2" spans="1:103" ht="15.75">
      <c r="A2" s="188" t="s">
        <v>14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95"/>
    </row>
    <row r="3" spans="1:103" ht="15.75">
      <c r="A3" s="188" t="s">
        <v>15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95"/>
    </row>
    <row r="4" spans="1:103" ht="15.75">
      <c r="A4" s="188" t="s">
        <v>16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95"/>
    </row>
    <row r="5" spans="1:103" ht="16.5" thickBot="1">
      <c r="A5" s="196" t="s">
        <v>17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  <c r="CW5" s="190"/>
      <c r="CX5" s="190"/>
      <c r="CY5" s="191"/>
    </row>
    <row r="6" spans="1:103" ht="16.5" thickTop="1" thickBot="1">
      <c r="A6" t="s">
        <v>8</v>
      </c>
      <c r="B6" t="s">
        <v>0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</row>
    <row r="7" spans="1:103" ht="17.25" thickTop="1" thickBot="1">
      <c r="A7" s="36">
        <v>2013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12">
        <v>0</v>
      </c>
      <c r="H7" s="12">
        <v>0</v>
      </c>
      <c r="I7" s="39">
        <v>0</v>
      </c>
    </row>
    <row r="8" spans="1:103" ht="17.25" thickTop="1" thickBot="1">
      <c r="A8" s="12">
        <v>2014</v>
      </c>
      <c r="B8" s="12">
        <v>0</v>
      </c>
      <c r="C8" s="12">
        <v>0</v>
      </c>
      <c r="D8" s="12">
        <v>106</v>
      </c>
      <c r="E8" s="12">
        <v>78</v>
      </c>
      <c r="F8" s="12">
        <v>94</v>
      </c>
      <c r="G8" s="12">
        <v>0</v>
      </c>
      <c r="H8" s="12">
        <v>0</v>
      </c>
      <c r="I8" s="38">
        <f>SUM(B8:H8)</f>
        <v>278</v>
      </c>
    </row>
    <row r="9" spans="1:103" ht="17.25" thickTop="1" thickBot="1">
      <c r="A9" s="12">
        <v>2015</v>
      </c>
      <c r="B9" s="12">
        <v>65</v>
      </c>
      <c r="C9" s="12">
        <v>69</v>
      </c>
      <c r="D9" s="12">
        <v>51</v>
      </c>
      <c r="E9" s="12">
        <v>1</v>
      </c>
      <c r="F9" s="12">
        <v>2</v>
      </c>
      <c r="G9" s="12">
        <v>0</v>
      </c>
      <c r="H9" s="12">
        <v>0</v>
      </c>
      <c r="I9" s="38">
        <f>SUM(B9:H9)</f>
        <v>188</v>
      </c>
    </row>
    <row r="10" spans="1:103" ht="17.25" thickTop="1" thickBot="1">
      <c r="A10" s="12">
        <v>2016</v>
      </c>
      <c r="B10" s="12">
        <v>48</v>
      </c>
      <c r="C10" s="12">
        <v>2</v>
      </c>
      <c r="D10" s="12">
        <v>3</v>
      </c>
      <c r="E10" s="12">
        <v>2</v>
      </c>
      <c r="F10" s="12">
        <v>4</v>
      </c>
      <c r="G10" s="12">
        <v>0</v>
      </c>
      <c r="H10" s="12">
        <v>0</v>
      </c>
      <c r="I10" s="38">
        <f>SUM(B10:H10)</f>
        <v>59</v>
      </c>
    </row>
    <row r="11" spans="1:103" ht="17.25" thickTop="1" thickBot="1">
      <c r="A11" s="12">
        <v>2017</v>
      </c>
      <c r="B11" s="12">
        <v>18</v>
      </c>
      <c r="C11" s="12">
        <v>5</v>
      </c>
      <c r="D11" s="12">
        <v>0</v>
      </c>
      <c r="E11" s="12">
        <v>3</v>
      </c>
      <c r="F11" s="12">
        <v>2</v>
      </c>
      <c r="G11" s="12">
        <v>0</v>
      </c>
      <c r="H11" s="12">
        <v>0</v>
      </c>
      <c r="I11" s="38">
        <f>SUM(B11:H11)</f>
        <v>28</v>
      </c>
    </row>
    <row r="12" spans="1:103" ht="15.75" thickTop="1">
      <c r="A12" t="s">
        <v>9</v>
      </c>
      <c r="B12" s="1">
        <f>B11</f>
        <v>18</v>
      </c>
      <c r="C12" s="1">
        <f>C11+B10</f>
        <v>53</v>
      </c>
      <c r="D12" s="1">
        <f>D11+C10+B9</f>
        <v>67</v>
      </c>
      <c r="E12" s="1">
        <f>E11+D10+C9+B8</f>
        <v>75</v>
      </c>
      <c r="F12" s="1">
        <f>F11+E10+D9+C8+B7</f>
        <v>55</v>
      </c>
      <c r="G12" s="1">
        <f>G11+F10+E9+D8+C7</f>
        <v>111</v>
      </c>
      <c r="H12" s="1">
        <f>H11+G10+F9+E8+D7</f>
        <v>80</v>
      </c>
      <c r="I12" s="2">
        <f>SUM(B12:H12)</f>
        <v>459</v>
      </c>
    </row>
    <row r="13" spans="1:103">
      <c r="A13" t="s">
        <v>10</v>
      </c>
      <c r="B13" s="1">
        <v>84</v>
      </c>
      <c r="C13" s="1">
        <v>86</v>
      </c>
      <c r="D13" s="1">
        <v>88</v>
      </c>
      <c r="E13" s="1">
        <v>88</v>
      </c>
      <c r="F13" s="1">
        <v>88</v>
      </c>
      <c r="G13" s="1">
        <v>86</v>
      </c>
      <c r="H13" s="1">
        <v>85</v>
      </c>
      <c r="I13" s="1">
        <v>605</v>
      </c>
    </row>
    <row r="14" spans="1:103">
      <c r="A14" s="61" t="s">
        <v>11</v>
      </c>
      <c r="B14" s="72">
        <f t="shared" ref="B14:I14" si="0">B12/B13*100</f>
        <v>21.428571428571427</v>
      </c>
      <c r="C14" s="72">
        <f t="shared" si="0"/>
        <v>61.627906976744185</v>
      </c>
      <c r="D14" s="79">
        <f t="shared" si="0"/>
        <v>76.13636363636364</v>
      </c>
      <c r="E14" s="73">
        <f t="shared" si="0"/>
        <v>85.227272727272734</v>
      </c>
      <c r="F14" s="79">
        <f t="shared" si="0"/>
        <v>62.5</v>
      </c>
      <c r="G14" s="78">
        <f t="shared" si="0"/>
        <v>129.06976744186048</v>
      </c>
      <c r="H14" s="8">
        <f t="shared" si="0"/>
        <v>94.117647058823522</v>
      </c>
      <c r="I14" s="9">
        <f t="shared" si="0"/>
        <v>75.867768595041312</v>
      </c>
    </row>
    <row r="15" spans="1:103">
      <c r="A15" t="s">
        <v>12</v>
      </c>
      <c r="B15" s="6">
        <f t="shared" ref="B15:F15" si="1">B13-B12</f>
        <v>66</v>
      </c>
      <c r="C15" s="6">
        <f t="shared" si="1"/>
        <v>33</v>
      </c>
      <c r="D15" s="75">
        <v>0</v>
      </c>
      <c r="E15" s="7">
        <v>0</v>
      </c>
      <c r="F15" s="76">
        <f t="shared" si="1"/>
        <v>33</v>
      </c>
      <c r="G15" s="7">
        <v>0</v>
      </c>
      <c r="H15" s="6">
        <v>0</v>
      </c>
      <c r="I15" s="6">
        <f>SUM(B15:H15)</f>
        <v>132</v>
      </c>
    </row>
    <row r="17" spans="1:103">
      <c r="A17" t="s">
        <v>34</v>
      </c>
    </row>
    <row r="18" spans="1:103" ht="15.75" thickBot="1"/>
    <row r="19" spans="1:103" ht="16.5" thickTop="1">
      <c r="A19" s="192" t="s">
        <v>13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4"/>
    </row>
    <row r="20" spans="1:103" ht="15.75">
      <c r="A20" s="188" t="s">
        <v>39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/>
      <c r="CX20" s="189"/>
      <c r="CY20" s="195"/>
    </row>
    <row r="21" spans="1:103" ht="15.75">
      <c r="A21" s="188" t="s">
        <v>14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95"/>
    </row>
    <row r="22" spans="1:103" ht="15.75">
      <c r="A22" s="188" t="s">
        <v>18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95"/>
    </row>
    <row r="23" spans="1:103" ht="15.75">
      <c r="A23" s="188" t="s">
        <v>16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95"/>
    </row>
    <row r="24" spans="1:103" ht="16.5" thickBot="1">
      <c r="A24" s="196" t="s">
        <v>17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  <c r="BX24" s="190"/>
      <c r="BY24" s="190"/>
      <c r="BZ24" s="190"/>
      <c r="CA24" s="190"/>
      <c r="CB24" s="190"/>
      <c r="CC24" s="190"/>
      <c r="CD24" s="190"/>
      <c r="CE24" s="190"/>
      <c r="CF24" s="190"/>
      <c r="CG24" s="190"/>
      <c r="CH24" s="190"/>
      <c r="CI24" s="190"/>
      <c r="CJ24" s="190"/>
      <c r="CK24" s="190"/>
      <c r="CL24" s="190"/>
      <c r="CM24" s="190"/>
      <c r="CN24" s="190"/>
      <c r="CO24" s="190"/>
      <c r="CP24" s="190"/>
      <c r="CQ24" s="190"/>
      <c r="CR24" s="190"/>
      <c r="CS24" s="190"/>
      <c r="CT24" s="190"/>
      <c r="CU24" s="190"/>
      <c r="CV24" s="190"/>
      <c r="CW24" s="190"/>
      <c r="CX24" s="190"/>
      <c r="CY24" s="191"/>
    </row>
    <row r="25" spans="1:103" ht="16.5" thickTop="1" thickBot="1">
      <c r="A25" t="s">
        <v>8</v>
      </c>
      <c r="B25" t="s">
        <v>0</v>
      </c>
      <c r="C25" t="s">
        <v>1</v>
      </c>
      <c r="D25" t="s">
        <v>2</v>
      </c>
      <c r="E25" t="s">
        <v>3</v>
      </c>
      <c r="F25" t="s">
        <v>4</v>
      </c>
      <c r="G25" t="s">
        <v>5</v>
      </c>
      <c r="H25" t="s">
        <v>6</v>
      </c>
      <c r="I25" t="s">
        <v>7</v>
      </c>
    </row>
    <row r="26" spans="1:103" ht="17.25" thickTop="1" thickBot="1">
      <c r="A26" s="36">
        <v>2013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12">
        <v>0</v>
      </c>
      <c r="H26" s="12">
        <v>0</v>
      </c>
      <c r="I26" s="39">
        <v>0</v>
      </c>
    </row>
    <row r="27" spans="1:103" ht="17.25" thickTop="1" thickBot="1">
      <c r="A27" s="12">
        <v>2014</v>
      </c>
      <c r="B27" s="12">
        <v>0</v>
      </c>
      <c r="C27" s="12">
        <v>0</v>
      </c>
      <c r="D27" s="12">
        <v>43</v>
      </c>
      <c r="E27" s="12">
        <v>81</v>
      </c>
      <c r="F27" s="12">
        <v>93</v>
      </c>
      <c r="G27" s="12">
        <v>0</v>
      </c>
      <c r="H27" s="12">
        <v>0</v>
      </c>
      <c r="I27" s="12">
        <f>SUM(B27:H27)</f>
        <v>217</v>
      </c>
    </row>
    <row r="28" spans="1:103" ht="17.25" thickTop="1" thickBot="1">
      <c r="A28" s="12">
        <v>2015</v>
      </c>
      <c r="B28" s="12">
        <v>18</v>
      </c>
      <c r="C28" s="12">
        <v>34</v>
      </c>
      <c r="D28" s="12">
        <v>67</v>
      </c>
      <c r="E28" s="12">
        <v>20</v>
      </c>
      <c r="F28" s="12">
        <v>7</v>
      </c>
      <c r="G28" s="12">
        <v>0</v>
      </c>
      <c r="H28" s="12">
        <v>0</v>
      </c>
      <c r="I28" s="12">
        <f>SUM(B28:H28)</f>
        <v>146</v>
      </c>
    </row>
    <row r="29" spans="1:103" ht="17.25" thickTop="1" thickBot="1">
      <c r="A29" s="12">
        <v>2016</v>
      </c>
      <c r="B29" s="12">
        <v>22</v>
      </c>
      <c r="C29" s="12">
        <v>25</v>
      </c>
      <c r="D29" s="12">
        <v>7</v>
      </c>
      <c r="E29" s="12">
        <v>11</v>
      </c>
      <c r="F29" s="12">
        <v>7</v>
      </c>
      <c r="G29" s="12">
        <v>0</v>
      </c>
      <c r="H29" s="12">
        <v>0</v>
      </c>
      <c r="I29" s="12">
        <f>SUM(B29:H29)</f>
        <v>72</v>
      </c>
    </row>
    <row r="30" spans="1:103" ht="17.25" thickTop="1" thickBot="1">
      <c r="A30" s="12">
        <v>2017</v>
      </c>
      <c r="B30" s="12">
        <v>18</v>
      </c>
      <c r="C30" s="12">
        <v>12</v>
      </c>
      <c r="D30" s="12">
        <v>2</v>
      </c>
      <c r="E30" s="12">
        <v>4</v>
      </c>
      <c r="F30" s="12">
        <v>6</v>
      </c>
      <c r="G30" s="12">
        <v>2</v>
      </c>
      <c r="H30" s="12">
        <v>0</v>
      </c>
      <c r="I30" s="12">
        <f>SUM(B30:H30)</f>
        <v>44</v>
      </c>
    </row>
    <row r="31" spans="1:103" ht="15.75" thickTop="1">
      <c r="A31" t="s">
        <v>9</v>
      </c>
      <c r="B31" s="1">
        <f>B30</f>
        <v>18</v>
      </c>
      <c r="C31" s="1">
        <f>C30+B29</f>
        <v>34</v>
      </c>
      <c r="D31" s="1">
        <f>D30+C29+B28</f>
        <v>45</v>
      </c>
      <c r="E31" s="1">
        <f>E30+D29+C28+B27</f>
        <v>45</v>
      </c>
      <c r="F31" s="1">
        <f>F30+E29+D28+C27+B26</f>
        <v>84</v>
      </c>
      <c r="G31" s="1">
        <f>G30+F29+E28+D27+C26</f>
        <v>72</v>
      </c>
      <c r="H31" s="1">
        <f>H30+G29+F28+E27+D26</f>
        <v>88</v>
      </c>
      <c r="I31" s="2">
        <f>SUM(B31:H31)</f>
        <v>386</v>
      </c>
    </row>
    <row r="32" spans="1:103">
      <c r="A32" t="s">
        <v>10</v>
      </c>
      <c r="B32" s="1">
        <v>84</v>
      </c>
      <c r="C32" s="1">
        <v>86</v>
      </c>
      <c r="D32" s="1">
        <v>88</v>
      </c>
      <c r="E32" s="1">
        <v>88</v>
      </c>
      <c r="F32" s="1">
        <v>88</v>
      </c>
      <c r="G32" s="1">
        <v>86</v>
      </c>
      <c r="H32" s="1">
        <v>85</v>
      </c>
      <c r="I32" s="1">
        <v>605</v>
      </c>
    </row>
    <row r="33" spans="1:103">
      <c r="A33" s="61" t="s">
        <v>11</v>
      </c>
      <c r="B33" s="9">
        <f t="shared" ref="B33:I33" si="2">B31/B32*100</f>
        <v>21.428571428571427</v>
      </c>
      <c r="C33" s="72">
        <f t="shared" si="2"/>
        <v>39.534883720930232</v>
      </c>
      <c r="D33" s="72">
        <f t="shared" si="2"/>
        <v>51.136363636363633</v>
      </c>
      <c r="E33" s="87">
        <f t="shared" si="2"/>
        <v>51.136363636363633</v>
      </c>
      <c r="F33" s="73">
        <f t="shared" si="2"/>
        <v>95.454545454545453</v>
      </c>
      <c r="G33" s="73">
        <f t="shared" si="2"/>
        <v>83.720930232558146</v>
      </c>
      <c r="H33" s="73">
        <f t="shared" si="2"/>
        <v>103.5294117647059</v>
      </c>
      <c r="I33" s="79">
        <f t="shared" si="2"/>
        <v>63.801652892561989</v>
      </c>
      <c r="J33" s="71"/>
    </row>
    <row r="34" spans="1:103">
      <c r="A34" t="s">
        <v>12</v>
      </c>
      <c r="B34" s="69">
        <f t="shared" ref="B34:G34" si="3">B32-B31</f>
        <v>66</v>
      </c>
      <c r="C34" s="69">
        <f t="shared" si="3"/>
        <v>52</v>
      </c>
      <c r="D34" s="1">
        <f t="shared" si="3"/>
        <v>43</v>
      </c>
      <c r="E34" s="70">
        <f t="shared" si="3"/>
        <v>43</v>
      </c>
      <c r="F34" s="3">
        <f t="shared" si="3"/>
        <v>4</v>
      </c>
      <c r="G34" s="1">
        <f t="shared" si="3"/>
        <v>14</v>
      </c>
      <c r="H34" s="3"/>
      <c r="I34" s="69">
        <f>SUM(B34:H34)</f>
        <v>222</v>
      </c>
    </row>
    <row r="36" spans="1:103">
      <c r="A36" t="s">
        <v>34</v>
      </c>
    </row>
    <row r="37" spans="1:103" ht="15.75" thickBot="1"/>
    <row r="38" spans="1:103" ht="16.5" thickTop="1">
      <c r="A38" s="192" t="s">
        <v>13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3"/>
      <c r="CG38" s="193"/>
      <c r="CH38" s="193"/>
      <c r="CI38" s="193"/>
      <c r="CJ38" s="193"/>
      <c r="CK38" s="193"/>
      <c r="CL38" s="193"/>
      <c r="CM38" s="193"/>
      <c r="CN38" s="193"/>
      <c r="CO38" s="193"/>
      <c r="CP38" s="193"/>
      <c r="CQ38" s="193"/>
      <c r="CR38" s="193"/>
      <c r="CS38" s="193"/>
      <c r="CT38" s="193"/>
      <c r="CU38" s="193"/>
      <c r="CV38" s="193"/>
      <c r="CW38" s="193"/>
      <c r="CX38" s="193"/>
      <c r="CY38" s="194"/>
    </row>
    <row r="39" spans="1:103" ht="15.75">
      <c r="A39" s="188" t="s">
        <v>39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89"/>
      <c r="CU39" s="189"/>
      <c r="CV39" s="189"/>
      <c r="CW39" s="189"/>
      <c r="CX39" s="189"/>
      <c r="CY39" s="195"/>
    </row>
    <row r="40" spans="1:103" ht="15.75">
      <c r="A40" s="188" t="s">
        <v>19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95"/>
    </row>
    <row r="41" spans="1:103" ht="15.75">
      <c r="A41" s="188" t="s">
        <v>15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95"/>
    </row>
    <row r="42" spans="1:103" ht="15.75">
      <c r="A42" s="188" t="s">
        <v>20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95"/>
    </row>
    <row r="43" spans="1:103" ht="16.5" thickBot="1">
      <c r="A43" s="196" t="s">
        <v>30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0"/>
      <c r="BN43" s="190"/>
      <c r="BO43" s="190"/>
      <c r="BP43" s="190"/>
      <c r="BQ43" s="190"/>
      <c r="BR43" s="190"/>
      <c r="BS43" s="190"/>
      <c r="BT43" s="190"/>
      <c r="BU43" s="190"/>
      <c r="BV43" s="190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  <c r="CG43" s="190"/>
      <c r="CH43" s="190"/>
      <c r="CI43" s="190"/>
      <c r="CJ43" s="190"/>
      <c r="CK43" s="190"/>
      <c r="CL43" s="190"/>
      <c r="CM43" s="190"/>
      <c r="CN43" s="190"/>
      <c r="CO43" s="190"/>
      <c r="CP43" s="190"/>
      <c r="CQ43" s="190"/>
      <c r="CR43" s="190"/>
      <c r="CS43" s="190"/>
      <c r="CT43" s="190"/>
      <c r="CU43" s="190"/>
      <c r="CV43" s="190"/>
      <c r="CW43" s="190"/>
      <c r="CX43" s="190"/>
      <c r="CY43" s="191"/>
    </row>
    <row r="44" spans="1:103" ht="16.5" thickTop="1" thickBot="1">
      <c r="A44" t="s">
        <v>8</v>
      </c>
      <c r="D44" t="s">
        <v>2</v>
      </c>
      <c r="E44" t="s">
        <v>3</v>
      </c>
      <c r="F44" t="s">
        <v>4</v>
      </c>
      <c r="G44" t="s">
        <v>5</v>
      </c>
      <c r="I44" t="s">
        <v>21</v>
      </c>
    </row>
    <row r="45" spans="1:103" ht="17.25" thickTop="1" thickBot="1">
      <c r="A45" s="12">
        <v>2017</v>
      </c>
      <c r="B45" s="12"/>
      <c r="C45" s="118"/>
      <c r="D45" s="151">
        <v>8</v>
      </c>
      <c r="E45" s="151">
        <v>51</v>
      </c>
      <c r="F45" s="151">
        <v>61</v>
      </c>
      <c r="G45" s="151">
        <v>0</v>
      </c>
      <c r="H45" s="151"/>
      <c r="I45" s="151">
        <f>SUM(D45:H45)</f>
        <v>120</v>
      </c>
    </row>
    <row r="46" spans="1:103" ht="17.25" thickTop="1" thickBot="1">
      <c r="A46" t="s">
        <v>9</v>
      </c>
      <c r="B46" s="1"/>
      <c r="C46" s="1"/>
      <c r="D46" s="151">
        <f>D45</f>
        <v>8</v>
      </c>
      <c r="E46" s="151">
        <f>E45</f>
        <v>51</v>
      </c>
      <c r="F46" s="151">
        <f>F45</f>
        <v>61</v>
      </c>
      <c r="G46" s="151">
        <f>G45</f>
        <v>0</v>
      </c>
      <c r="H46" s="151"/>
      <c r="I46" s="151">
        <f>SUM(D46:H46)</f>
        <v>120</v>
      </c>
    </row>
    <row r="47" spans="1:103" ht="16.5" thickTop="1" thickBot="1">
      <c r="A47" s="124" t="s">
        <v>10</v>
      </c>
      <c r="B47" s="125"/>
      <c r="C47" s="125"/>
      <c r="D47" s="159">
        <v>85</v>
      </c>
      <c r="E47" s="154">
        <v>86</v>
      </c>
      <c r="F47" s="154">
        <v>87</v>
      </c>
      <c r="G47" s="159">
        <v>88</v>
      </c>
      <c r="H47" s="160"/>
      <c r="I47" s="160">
        <f>SUM(D47:H47)</f>
        <v>346</v>
      </c>
    </row>
    <row r="48" spans="1:103" ht="16.5" thickTop="1" thickBot="1">
      <c r="A48" t="s">
        <v>11</v>
      </c>
      <c r="B48" s="4"/>
      <c r="C48" s="4"/>
      <c r="D48" s="163">
        <f>D46/D47*100</f>
        <v>9.4117647058823533</v>
      </c>
      <c r="E48" s="163">
        <f t="shared" ref="E48:I48" si="4">E46/E47*100</f>
        <v>59.302325581395351</v>
      </c>
      <c r="F48" s="163">
        <f t="shared" si="4"/>
        <v>70.114942528735639</v>
      </c>
      <c r="G48" s="163">
        <f t="shared" si="4"/>
        <v>0</v>
      </c>
      <c r="H48" s="163"/>
      <c r="I48" s="163">
        <f t="shared" si="4"/>
        <v>34.682080924855491</v>
      </c>
    </row>
    <row r="49" spans="1:9" ht="15.75" thickTop="1">
      <c r="A49" t="s">
        <v>12</v>
      </c>
      <c r="B49" s="3"/>
      <c r="C49" s="3"/>
      <c r="D49" s="11">
        <f>D47-D46</f>
        <v>77</v>
      </c>
      <c r="E49" s="11">
        <f t="shared" ref="E49:G49" si="5">E47-E46</f>
        <v>35</v>
      </c>
      <c r="F49" s="11">
        <f t="shared" si="5"/>
        <v>26</v>
      </c>
      <c r="G49" s="11">
        <f t="shared" si="5"/>
        <v>88</v>
      </c>
      <c r="H49" s="11"/>
      <c r="I49" s="11">
        <f>SUM(D49:H49)</f>
        <v>226</v>
      </c>
    </row>
    <row r="51" spans="1:9">
      <c r="A51" t="s">
        <v>34</v>
      </c>
    </row>
  </sheetData>
  <mergeCells count="17">
    <mergeCell ref="A39:CY39"/>
    <mergeCell ref="A40:CY40"/>
    <mergeCell ref="A41:CY41"/>
    <mergeCell ref="A42:CY42"/>
    <mergeCell ref="A43:CY43"/>
    <mergeCell ref="A38:CY38"/>
    <mergeCell ref="A1:CY1"/>
    <mergeCell ref="A2:CY2"/>
    <mergeCell ref="A3:CY3"/>
    <mergeCell ref="A4:CY4"/>
    <mergeCell ref="A5:CY5"/>
    <mergeCell ref="A19:CY19"/>
    <mergeCell ref="A20:CY20"/>
    <mergeCell ref="A21:CY21"/>
    <mergeCell ref="A22:CY22"/>
    <mergeCell ref="A23:CY23"/>
    <mergeCell ref="A24:CY24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Y51"/>
  <sheetViews>
    <sheetView topLeftCell="A25" workbookViewId="0">
      <selection activeCell="H35" sqref="H35"/>
    </sheetView>
  </sheetViews>
  <sheetFormatPr defaultRowHeight="15"/>
  <cols>
    <col min="1" max="1" width="26.28515625" customWidth="1"/>
  </cols>
  <sheetData>
    <row r="1" spans="1:103" ht="15.75">
      <c r="A1" s="188" t="s">
        <v>40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95"/>
    </row>
    <row r="2" spans="1:103" ht="15.75">
      <c r="A2" s="188" t="s">
        <v>14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95"/>
    </row>
    <row r="3" spans="1:103" ht="15.75">
      <c r="A3" s="188" t="s">
        <v>15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95"/>
    </row>
    <row r="4" spans="1:103" ht="15.75">
      <c r="A4" s="188" t="s">
        <v>16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95"/>
    </row>
    <row r="5" spans="1:103" ht="16.5" thickBot="1">
      <c r="A5" s="196" t="s">
        <v>17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  <c r="CW5" s="190"/>
      <c r="CX5" s="190"/>
      <c r="CY5" s="191"/>
    </row>
    <row r="6" spans="1:103" ht="16.5" thickTop="1" thickBot="1">
      <c r="A6" t="s">
        <v>8</v>
      </c>
      <c r="B6" t="s">
        <v>0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</row>
    <row r="7" spans="1:103" ht="17.25" thickTop="1" thickBot="1">
      <c r="A7" s="36">
        <v>2013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12">
        <v>0</v>
      </c>
      <c r="H7" s="12">
        <v>0</v>
      </c>
      <c r="I7" s="39">
        <v>0</v>
      </c>
    </row>
    <row r="8" spans="1:103" ht="17.25" thickTop="1" thickBot="1">
      <c r="A8" s="12">
        <v>2014</v>
      </c>
      <c r="B8" s="12">
        <v>0</v>
      </c>
      <c r="C8" s="12">
        <v>0</v>
      </c>
      <c r="D8" s="12">
        <v>89</v>
      </c>
      <c r="E8" s="12">
        <v>72</v>
      </c>
      <c r="F8" s="12">
        <v>62</v>
      </c>
      <c r="G8" s="12">
        <v>0</v>
      </c>
      <c r="H8" s="12">
        <v>0</v>
      </c>
      <c r="I8" s="38">
        <f>SUM(B8:H8)</f>
        <v>223</v>
      </c>
    </row>
    <row r="9" spans="1:103" ht="17.25" thickTop="1" thickBot="1">
      <c r="A9" s="12">
        <v>2015</v>
      </c>
      <c r="B9" s="12">
        <v>92</v>
      </c>
      <c r="C9" s="12">
        <v>28</v>
      </c>
      <c r="D9" s="12">
        <v>8</v>
      </c>
      <c r="E9" s="12">
        <v>0</v>
      </c>
      <c r="F9" s="12">
        <v>0</v>
      </c>
      <c r="G9" s="12">
        <v>0</v>
      </c>
      <c r="H9" s="12">
        <v>0</v>
      </c>
      <c r="I9" s="38">
        <f>SUM(B9:H9)</f>
        <v>128</v>
      </c>
    </row>
    <row r="10" spans="1:103" ht="17.25" thickTop="1" thickBot="1">
      <c r="A10" s="12">
        <v>2016</v>
      </c>
      <c r="B10" s="12">
        <v>49</v>
      </c>
      <c r="C10" s="12">
        <v>6</v>
      </c>
      <c r="D10" s="12">
        <v>3</v>
      </c>
      <c r="E10" s="12">
        <v>0</v>
      </c>
      <c r="F10" s="12">
        <v>0</v>
      </c>
      <c r="G10" s="12">
        <v>0</v>
      </c>
      <c r="H10" s="12">
        <v>0</v>
      </c>
      <c r="I10" s="38">
        <f>SUM(B10:H10)</f>
        <v>58</v>
      </c>
    </row>
    <row r="11" spans="1:103" ht="17.25" thickTop="1" thickBot="1">
      <c r="A11" s="12">
        <v>2017</v>
      </c>
      <c r="B11" s="12"/>
      <c r="C11" s="12"/>
      <c r="D11" s="12"/>
      <c r="E11" s="12"/>
      <c r="F11" s="12"/>
      <c r="G11" s="12"/>
      <c r="H11" s="12"/>
      <c r="I11" s="38"/>
    </row>
    <row r="12" spans="1:103" ht="15.75" thickTop="1">
      <c r="A12" t="s">
        <v>9</v>
      </c>
      <c r="B12" s="1">
        <f>B11</f>
        <v>0</v>
      </c>
      <c r="C12" s="1">
        <f>C11+B10</f>
        <v>49</v>
      </c>
      <c r="D12" s="1">
        <f>D11+C10+B9</f>
        <v>98</v>
      </c>
      <c r="E12" s="1">
        <f>E11+D10+C9+B8</f>
        <v>31</v>
      </c>
      <c r="F12" s="1">
        <f>F11+E10+D9+C8+B7</f>
        <v>8</v>
      </c>
      <c r="G12" s="1">
        <f>G11+F10+E9+D8+C7</f>
        <v>89</v>
      </c>
      <c r="H12" s="1">
        <f>H11+G10+F9+E8+D7</f>
        <v>72</v>
      </c>
      <c r="I12" s="2">
        <f>SUM(B12:H12)</f>
        <v>347</v>
      </c>
    </row>
    <row r="13" spans="1:103">
      <c r="A13" t="s">
        <v>10</v>
      </c>
      <c r="B13" s="1">
        <v>73</v>
      </c>
      <c r="C13" s="1">
        <v>76</v>
      </c>
      <c r="D13" s="1">
        <v>78</v>
      </c>
      <c r="E13" s="1">
        <v>80</v>
      </c>
      <c r="F13" s="1">
        <v>82</v>
      </c>
      <c r="G13" s="1">
        <v>82</v>
      </c>
      <c r="H13" s="1">
        <v>82</v>
      </c>
      <c r="I13" s="1">
        <v>553</v>
      </c>
    </row>
    <row r="14" spans="1:103">
      <c r="A14" s="61" t="s">
        <v>11</v>
      </c>
      <c r="B14" s="72">
        <f t="shared" ref="B14:I14" si="0">B12/B13*100</f>
        <v>0</v>
      </c>
      <c r="C14" s="72">
        <f t="shared" si="0"/>
        <v>64.473684210526315</v>
      </c>
      <c r="D14" s="77">
        <f t="shared" si="0"/>
        <v>125.64102564102564</v>
      </c>
      <c r="E14" s="72">
        <f t="shared" si="0"/>
        <v>38.75</v>
      </c>
      <c r="F14" s="79">
        <f t="shared" si="0"/>
        <v>9.7560975609756095</v>
      </c>
      <c r="G14" s="78">
        <f t="shared" si="0"/>
        <v>108.53658536585367</v>
      </c>
      <c r="H14" s="8">
        <f t="shared" si="0"/>
        <v>87.804878048780495</v>
      </c>
      <c r="I14" s="9">
        <f t="shared" si="0"/>
        <v>62.748643761301992</v>
      </c>
    </row>
    <row r="15" spans="1:103">
      <c r="A15" t="s">
        <v>12</v>
      </c>
      <c r="B15" s="6">
        <f t="shared" ref="B15:F15" si="1">B13-B12</f>
        <v>73</v>
      </c>
      <c r="C15" s="6">
        <f t="shared" si="1"/>
        <v>27</v>
      </c>
      <c r="D15" s="75">
        <v>0</v>
      </c>
      <c r="E15" s="7">
        <v>0</v>
      </c>
      <c r="F15" s="76">
        <f t="shared" si="1"/>
        <v>74</v>
      </c>
      <c r="G15" s="7">
        <v>0</v>
      </c>
      <c r="H15" s="6">
        <v>0</v>
      </c>
      <c r="I15" s="6">
        <f>SUM(B15:H15)</f>
        <v>174</v>
      </c>
    </row>
    <row r="17" spans="1:103">
      <c r="A17" t="s">
        <v>34</v>
      </c>
    </row>
    <row r="18" spans="1:103" ht="15.75" thickBot="1"/>
    <row r="19" spans="1:103" ht="16.5" thickTop="1">
      <c r="A19" s="192" t="s">
        <v>13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4"/>
    </row>
    <row r="20" spans="1:103" ht="15.75">
      <c r="A20" s="188" t="s">
        <v>40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/>
      <c r="CX20" s="189"/>
      <c r="CY20" s="195"/>
    </row>
    <row r="21" spans="1:103" ht="15.75">
      <c r="A21" s="188" t="s">
        <v>14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95"/>
    </row>
    <row r="22" spans="1:103" ht="15.75">
      <c r="A22" s="188" t="s">
        <v>18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95"/>
    </row>
    <row r="23" spans="1:103" ht="15.75">
      <c r="A23" s="188" t="s">
        <v>16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95"/>
    </row>
    <row r="24" spans="1:103" ht="16.5" thickBot="1">
      <c r="A24" s="196" t="s">
        <v>17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  <c r="BX24" s="190"/>
      <c r="BY24" s="190"/>
      <c r="BZ24" s="190"/>
      <c r="CA24" s="190"/>
      <c r="CB24" s="190"/>
      <c r="CC24" s="190"/>
      <c r="CD24" s="190"/>
      <c r="CE24" s="190"/>
      <c r="CF24" s="190"/>
      <c r="CG24" s="190"/>
      <c r="CH24" s="190"/>
      <c r="CI24" s="190"/>
      <c r="CJ24" s="190"/>
      <c r="CK24" s="190"/>
      <c r="CL24" s="190"/>
      <c r="CM24" s="190"/>
      <c r="CN24" s="190"/>
      <c r="CO24" s="190"/>
      <c r="CP24" s="190"/>
      <c r="CQ24" s="190"/>
      <c r="CR24" s="190"/>
      <c r="CS24" s="190"/>
      <c r="CT24" s="190"/>
      <c r="CU24" s="190"/>
      <c r="CV24" s="190"/>
      <c r="CW24" s="190"/>
      <c r="CX24" s="190"/>
      <c r="CY24" s="191"/>
    </row>
    <row r="25" spans="1:103" ht="16.5" thickTop="1" thickBot="1">
      <c r="A25" t="s">
        <v>8</v>
      </c>
      <c r="B25" t="s">
        <v>0</v>
      </c>
      <c r="C25" t="s">
        <v>1</v>
      </c>
      <c r="D25" t="s">
        <v>2</v>
      </c>
      <c r="E25" t="s">
        <v>3</v>
      </c>
      <c r="F25" t="s">
        <v>4</v>
      </c>
      <c r="G25" t="s">
        <v>5</v>
      </c>
      <c r="H25" t="s">
        <v>6</v>
      </c>
      <c r="I25" t="s">
        <v>7</v>
      </c>
    </row>
    <row r="26" spans="1:103" ht="17.25" thickTop="1" thickBot="1">
      <c r="A26" s="36">
        <v>2013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12">
        <v>0</v>
      </c>
      <c r="H26" s="12">
        <v>0</v>
      </c>
      <c r="I26" s="39">
        <v>0</v>
      </c>
    </row>
    <row r="27" spans="1:103" ht="17.25" thickTop="1" thickBot="1">
      <c r="A27" s="12">
        <v>2014</v>
      </c>
      <c r="B27" s="12">
        <v>0</v>
      </c>
      <c r="C27" s="12">
        <v>0</v>
      </c>
      <c r="D27" s="12">
        <v>39</v>
      </c>
      <c r="E27" s="12">
        <v>80</v>
      </c>
      <c r="F27" s="12">
        <v>66</v>
      </c>
      <c r="G27" s="12">
        <v>32</v>
      </c>
      <c r="H27" s="12">
        <v>0</v>
      </c>
      <c r="I27" s="12">
        <f>SUM(B27:H27)</f>
        <v>217</v>
      </c>
    </row>
    <row r="28" spans="1:103" ht="17.25" thickTop="1" thickBot="1">
      <c r="A28" s="12">
        <v>2015</v>
      </c>
      <c r="B28" s="12">
        <v>3</v>
      </c>
      <c r="C28" s="12">
        <v>26</v>
      </c>
      <c r="D28" s="12">
        <v>66</v>
      </c>
      <c r="E28" s="12">
        <v>16</v>
      </c>
      <c r="F28" s="12">
        <v>0</v>
      </c>
      <c r="G28" s="12">
        <v>0</v>
      </c>
      <c r="H28" s="12">
        <v>0</v>
      </c>
      <c r="I28" s="12">
        <f>SUM(B28:H28)</f>
        <v>111</v>
      </c>
    </row>
    <row r="29" spans="1:103" ht="17.25" thickTop="1" thickBot="1">
      <c r="A29" s="12">
        <v>2016</v>
      </c>
      <c r="B29" s="12">
        <v>43</v>
      </c>
      <c r="C29" s="12">
        <v>50</v>
      </c>
      <c r="D29" s="12">
        <v>11</v>
      </c>
      <c r="E29" s="12">
        <v>6</v>
      </c>
      <c r="F29" s="12">
        <v>0</v>
      </c>
      <c r="G29" s="12">
        <v>0</v>
      </c>
      <c r="H29" s="12">
        <v>0</v>
      </c>
      <c r="I29" s="12">
        <f>SUM(B29:H29)</f>
        <v>110</v>
      </c>
    </row>
    <row r="30" spans="1:103" ht="17.25" thickTop="1" thickBot="1">
      <c r="A30" s="12">
        <v>2017</v>
      </c>
      <c r="B30" s="12"/>
      <c r="C30" s="12"/>
      <c r="D30" s="12"/>
      <c r="E30" s="12"/>
      <c r="F30" s="12"/>
      <c r="G30" s="12"/>
      <c r="H30" s="12"/>
      <c r="I30" s="12"/>
    </row>
    <row r="31" spans="1:103" ht="15.75" thickTop="1">
      <c r="A31" t="s">
        <v>9</v>
      </c>
      <c r="B31" s="1">
        <f>B30</f>
        <v>0</v>
      </c>
      <c r="C31" s="1">
        <f>C30+B29</f>
        <v>43</v>
      </c>
      <c r="D31" s="1">
        <f>D30+C29+B28</f>
        <v>53</v>
      </c>
      <c r="E31" s="1">
        <f>E30+D29+C28+B27</f>
        <v>37</v>
      </c>
      <c r="F31" s="1">
        <f>F30+E29+D28+C27+B26</f>
        <v>72</v>
      </c>
      <c r="G31" s="1">
        <f>G30+F29+E28+D27+C26</f>
        <v>55</v>
      </c>
      <c r="H31" s="1">
        <f>H30+G29+F28+E27+D26</f>
        <v>80</v>
      </c>
      <c r="I31" s="2">
        <f>SUM(B31:H31)</f>
        <v>340</v>
      </c>
    </row>
    <row r="32" spans="1:103">
      <c r="A32" t="s">
        <v>10</v>
      </c>
      <c r="B32" s="1">
        <v>73</v>
      </c>
      <c r="C32" s="1">
        <v>76</v>
      </c>
      <c r="D32" s="1">
        <v>78</v>
      </c>
      <c r="E32" s="1">
        <v>80</v>
      </c>
      <c r="F32" s="1">
        <v>82</v>
      </c>
      <c r="G32" s="1">
        <v>82</v>
      </c>
      <c r="H32" s="1">
        <v>82</v>
      </c>
      <c r="I32" s="1">
        <v>553</v>
      </c>
    </row>
    <row r="33" spans="1:103">
      <c r="A33" s="61" t="s">
        <v>11</v>
      </c>
      <c r="B33" s="9">
        <f t="shared" ref="B33:I33" si="2">B31/B32*100</f>
        <v>0</v>
      </c>
      <c r="C33" s="72">
        <f t="shared" si="2"/>
        <v>56.578947368421048</v>
      </c>
      <c r="D33" s="72">
        <f t="shared" si="2"/>
        <v>67.948717948717956</v>
      </c>
      <c r="E33" s="87">
        <f t="shared" si="2"/>
        <v>46.25</v>
      </c>
      <c r="F33" s="73">
        <f t="shared" si="2"/>
        <v>87.804878048780495</v>
      </c>
      <c r="G33" s="72">
        <f t="shared" si="2"/>
        <v>67.073170731707322</v>
      </c>
      <c r="H33" s="73">
        <f t="shared" si="2"/>
        <v>97.560975609756099</v>
      </c>
      <c r="I33" s="79">
        <f t="shared" si="2"/>
        <v>61.482820976491858</v>
      </c>
      <c r="J33" s="71"/>
    </row>
    <row r="34" spans="1:103">
      <c r="A34" t="s">
        <v>12</v>
      </c>
      <c r="B34" s="69">
        <f t="shared" ref="B34:H34" si="3">B32-B31</f>
        <v>73</v>
      </c>
      <c r="C34" s="69">
        <f t="shared" si="3"/>
        <v>33</v>
      </c>
      <c r="D34" s="1">
        <f t="shared" si="3"/>
        <v>25</v>
      </c>
      <c r="E34" s="70">
        <f t="shared" si="3"/>
        <v>43</v>
      </c>
      <c r="F34" s="3">
        <f t="shared" si="3"/>
        <v>10</v>
      </c>
      <c r="G34" s="1">
        <f t="shared" si="3"/>
        <v>27</v>
      </c>
      <c r="H34" s="3">
        <f t="shared" si="3"/>
        <v>2</v>
      </c>
      <c r="I34" s="69">
        <f>SUM(B34:H34)</f>
        <v>213</v>
      </c>
    </row>
    <row r="36" spans="1:103">
      <c r="A36" t="s">
        <v>34</v>
      </c>
    </row>
    <row r="37" spans="1:103" ht="15.75" thickBot="1"/>
    <row r="38" spans="1:103" ht="16.5" thickTop="1">
      <c r="A38" s="192" t="s">
        <v>13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3"/>
      <c r="CG38" s="193"/>
      <c r="CH38" s="193"/>
      <c r="CI38" s="193"/>
      <c r="CJ38" s="193"/>
      <c r="CK38" s="193"/>
      <c r="CL38" s="193"/>
      <c r="CM38" s="193"/>
      <c r="CN38" s="193"/>
      <c r="CO38" s="193"/>
      <c r="CP38" s="193"/>
      <c r="CQ38" s="193"/>
      <c r="CR38" s="193"/>
      <c r="CS38" s="193"/>
      <c r="CT38" s="193"/>
      <c r="CU38" s="193"/>
      <c r="CV38" s="193"/>
      <c r="CW38" s="193"/>
      <c r="CX38" s="193"/>
      <c r="CY38" s="194"/>
    </row>
    <row r="39" spans="1:103" ht="15.75">
      <c r="A39" s="188" t="s">
        <v>40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89"/>
      <c r="CU39" s="189"/>
      <c r="CV39" s="189"/>
      <c r="CW39" s="189"/>
      <c r="CX39" s="189"/>
      <c r="CY39" s="195"/>
    </row>
    <row r="40" spans="1:103" ht="15.75">
      <c r="A40" s="188" t="s">
        <v>19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95"/>
    </row>
    <row r="41" spans="1:103" ht="15.75">
      <c r="A41" s="188" t="s">
        <v>15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95"/>
    </row>
    <row r="42" spans="1:103" ht="15.75">
      <c r="A42" s="188" t="s">
        <v>20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95"/>
    </row>
    <row r="43" spans="1:103" ht="16.5" thickBot="1">
      <c r="A43" s="196" t="s">
        <v>30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0"/>
      <c r="BN43" s="190"/>
      <c r="BO43" s="190"/>
      <c r="BP43" s="190"/>
      <c r="BQ43" s="190"/>
      <c r="BR43" s="190"/>
      <c r="BS43" s="190"/>
      <c r="BT43" s="190"/>
      <c r="BU43" s="190"/>
      <c r="BV43" s="190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  <c r="CG43" s="190"/>
      <c r="CH43" s="190"/>
      <c r="CI43" s="190"/>
      <c r="CJ43" s="190"/>
      <c r="CK43" s="190"/>
      <c r="CL43" s="190"/>
      <c r="CM43" s="190"/>
      <c r="CN43" s="190"/>
      <c r="CO43" s="190"/>
      <c r="CP43" s="190"/>
      <c r="CQ43" s="190"/>
      <c r="CR43" s="190"/>
      <c r="CS43" s="190"/>
      <c r="CT43" s="190"/>
      <c r="CU43" s="190"/>
      <c r="CV43" s="190"/>
      <c r="CW43" s="190"/>
      <c r="CX43" s="190"/>
      <c r="CY43" s="191"/>
    </row>
    <row r="44" spans="1:103" ht="16.5" thickTop="1" thickBot="1">
      <c r="A44" t="s">
        <v>8</v>
      </c>
      <c r="D44" t="s">
        <v>2</v>
      </c>
      <c r="E44" t="s">
        <v>3</v>
      </c>
      <c r="F44" t="s">
        <v>4</v>
      </c>
      <c r="G44" t="s">
        <v>5</v>
      </c>
      <c r="I44" t="s">
        <v>21</v>
      </c>
    </row>
    <row r="45" spans="1:103" ht="17.25" thickTop="1" thickBot="1">
      <c r="A45" s="12">
        <v>2017</v>
      </c>
      <c r="B45" s="12"/>
      <c r="C45" s="118"/>
      <c r="D45" s="151"/>
      <c r="E45" s="151"/>
      <c r="F45" s="151"/>
      <c r="G45" s="151"/>
      <c r="H45" s="151"/>
      <c r="I45" s="151"/>
    </row>
    <row r="46" spans="1:103" ht="17.25" thickTop="1" thickBot="1">
      <c r="A46" t="s">
        <v>9</v>
      </c>
      <c r="B46" s="1"/>
      <c r="C46" s="1"/>
      <c r="D46" s="151"/>
      <c r="E46" s="151"/>
      <c r="F46" s="151"/>
      <c r="G46" s="151"/>
      <c r="H46" s="151"/>
      <c r="I46" s="151"/>
    </row>
    <row r="47" spans="1:103" ht="16.5" thickTop="1" thickBot="1">
      <c r="A47" s="124" t="s">
        <v>10</v>
      </c>
      <c r="B47" s="125"/>
      <c r="C47" s="125"/>
      <c r="D47" s="159">
        <v>78</v>
      </c>
      <c r="E47" s="154">
        <v>80</v>
      </c>
      <c r="F47" s="154">
        <v>82</v>
      </c>
      <c r="G47" s="159">
        <v>82</v>
      </c>
      <c r="H47" s="160"/>
      <c r="I47" s="160">
        <f>SUM(D47:H47)</f>
        <v>322</v>
      </c>
    </row>
    <row r="48" spans="1:103" ht="16.5" thickTop="1" thickBot="1">
      <c r="A48" t="s">
        <v>11</v>
      </c>
      <c r="B48" s="4"/>
      <c r="C48" s="4"/>
      <c r="D48" s="163">
        <f>D46/D47*100</f>
        <v>0</v>
      </c>
      <c r="E48" s="187">
        <f t="shared" ref="E48:I48" si="4">E46/E47*100</f>
        <v>0</v>
      </c>
      <c r="F48" s="187">
        <f t="shared" si="4"/>
        <v>0</v>
      </c>
      <c r="G48" s="163">
        <f t="shared" si="4"/>
        <v>0</v>
      </c>
      <c r="H48" s="163"/>
      <c r="I48" s="187">
        <f t="shared" si="4"/>
        <v>0</v>
      </c>
    </row>
    <row r="49" spans="1:10" ht="15.75" thickTop="1">
      <c r="A49" t="s">
        <v>12</v>
      </c>
      <c r="B49" s="3"/>
      <c r="C49" s="3"/>
      <c r="D49" s="11">
        <f>D47-D46</f>
        <v>78</v>
      </c>
      <c r="E49" s="11">
        <v>0</v>
      </c>
      <c r="F49" s="11">
        <v>0</v>
      </c>
      <c r="G49" s="11">
        <f t="shared" ref="G49" si="5">G47-G46</f>
        <v>82</v>
      </c>
      <c r="H49" s="11"/>
      <c r="I49" s="11">
        <f>SUM(D49:H49)</f>
        <v>160</v>
      </c>
      <c r="J49" s="1"/>
    </row>
    <row r="51" spans="1:10">
      <c r="A51" t="s">
        <v>34</v>
      </c>
    </row>
  </sheetData>
  <mergeCells count="17">
    <mergeCell ref="A39:CY39"/>
    <mergeCell ref="A40:CY40"/>
    <mergeCell ref="A41:CY41"/>
    <mergeCell ref="A42:CY42"/>
    <mergeCell ref="A43:CY43"/>
    <mergeCell ref="A38:CY38"/>
    <mergeCell ref="A1:CY1"/>
    <mergeCell ref="A2:CY2"/>
    <mergeCell ref="A3:CY3"/>
    <mergeCell ref="A4:CY4"/>
    <mergeCell ref="A5:CY5"/>
    <mergeCell ref="A19:CY19"/>
    <mergeCell ref="A20:CY20"/>
    <mergeCell ref="A21:CY21"/>
    <mergeCell ref="A22:CY22"/>
    <mergeCell ref="A23:CY23"/>
    <mergeCell ref="A24:CY24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Y51"/>
  <sheetViews>
    <sheetView topLeftCell="A34" workbookViewId="0">
      <selection activeCell="K31" sqref="K31"/>
    </sheetView>
  </sheetViews>
  <sheetFormatPr defaultRowHeight="15"/>
  <cols>
    <col min="1" max="1" width="29.28515625" customWidth="1"/>
  </cols>
  <sheetData>
    <row r="1" spans="1:103" ht="15.75">
      <c r="A1" s="188" t="s">
        <v>41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95"/>
    </row>
    <row r="2" spans="1:103" ht="15.75">
      <c r="A2" s="188" t="s">
        <v>14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95"/>
    </row>
    <row r="3" spans="1:103" ht="15.75">
      <c r="A3" s="188" t="s">
        <v>15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95"/>
    </row>
    <row r="4" spans="1:103" ht="15.75">
      <c r="A4" s="188" t="s">
        <v>16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95"/>
    </row>
    <row r="5" spans="1:103" ht="16.5" thickBot="1">
      <c r="A5" s="196" t="s">
        <v>17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  <c r="CW5" s="190"/>
      <c r="CX5" s="190"/>
      <c r="CY5" s="191"/>
    </row>
    <row r="6" spans="1:103" ht="16.5" thickTop="1" thickBot="1">
      <c r="A6" t="s">
        <v>8</v>
      </c>
      <c r="B6" t="s">
        <v>0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</row>
    <row r="7" spans="1:103" ht="17.25" thickTop="1" thickBot="1">
      <c r="A7" s="36">
        <v>2013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12">
        <v>0</v>
      </c>
      <c r="H7" s="12">
        <v>0</v>
      </c>
      <c r="I7" s="39">
        <v>0</v>
      </c>
    </row>
    <row r="8" spans="1:103" ht="17.25" thickTop="1" thickBot="1">
      <c r="A8" s="12">
        <v>2014</v>
      </c>
      <c r="B8" s="12">
        <v>4</v>
      </c>
      <c r="C8" s="12">
        <v>1</v>
      </c>
      <c r="D8" s="12">
        <v>652</v>
      </c>
      <c r="E8" s="12">
        <v>469</v>
      </c>
      <c r="F8" s="12">
        <v>505</v>
      </c>
      <c r="G8" s="12">
        <v>2</v>
      </c>
      <c r="H8" s="12">
        <v>0</v>
      </c>
      <c r="I8" s="38">
        <f>SUM(B8:H8)</f>
        <v>1633</v>
      </c>
    </row>
    <row r="9" spans="1:103" ht="17.25" thickTop="1" thickBot="1">
      <c r="A9" s="12">
        <v>2015</v>
      </c>
      <c r="B9" s="12">
        <v>523</v>
      </c>
      <c r="C9" s="12">
        <v>367</v>
      </c>
      <c r="D9" s="12">
        <v>330</v>
      </c>
      <c r="E9" s="12">
        <v>109</v>
      </c>
      <c r="F9" s="12">
        <v>74</v>
      </c>
      <c r="G9" s="12">
        <v>1</v>
      </c>
      <c r="H9" s="12">
        <v>2</v>
      </c>
      <c r="I9" s="38">
        <f>SUM(B9:H9)</f>
        <v>1406</v>
      </c>
    </row>
    <row r="10" spans="1:103" ht="17.25" thickTop="1" thickBot="1">
      <c r="A10" s="12">
        <v>2016</v>
      </c>
      <c r="B10" s="12">
        <v>212</v>
      </c>
      <c r="C10" s="12">
        <v>71</v>
      </c>
      <c r="D10" s="12">
        <v>49</v>
      </c>
      <c r="E10" s="12">
        <v>25</v>
      </c>
      <c r="F10" s="12">
        <v>11</v>
      </c>
      <c r="G10" s="12">
        <v>3</v>
      </c>
      <c r="H10" s="12">
        <v>2</v>
      </c>
      <c r="I10" s="38">
        <f>SUM(B10:H10)</f>
        <v>373</v>
      </c>
    </row>
    <row r="11" spans="1:103" ht="17.25" thickTop="1" thickBot="1">
      <c r="A11" s="12">
        <v>2017</v>
      </c>
      <c r="B11" s="12">
        <v>106</v>
      </c>
      <c r="C11" s="12">
        <v>49</v>
      </c>
      <c r="D11" s="12">
        <v>37</v>
      </c>
      <c r="E11" s="12">
        <v>54</v>
      </c>
      <c r="F11" s="12">
        <v>40</v>
      </c>
      <c r="G11" s="12">
        <v>15</v>
      </c>
      <c r="H11" s="12">
        <v>0</v>
      </c>
      <c r="I11" s="38">
        <f>SUM(B11:H11)</f>
        <v>301</v>
      </c>
    </row>
    <row r="12" spans="1:103" ht="15.75" thickTop="1">
      <c r="A12" t="s">
        <v>9</v>
      </c>
      <c r="B12" s="1">
        <f>B11</f>
        <v>106</v>
      </c>
      <c r="C12" s="1">
        <f>C11+B10</f>
        <v>261</v>
      </c>
      <c r="D12" s="1">
        <f>D11+C10+B9</f>
        <v>631</v>
      </c>
      <c r="E12" s="1">
        <f>E11+D10+C9+B8</f>
        <v>474</v>
      </c>
      <c r="F12" s="1">
        <f>F11+E10+D9+C8+B7</f>
        <v>396</v>
      </c>
      <c r="G12" s="1">
        <f>G11+F10+E9+D8+C7</f>
        <v>787</v>
      </c>
      <c r="H12" s="1">
        <f>H11+G10+F9+E8+D7</f>
        <v>546</v>
      </c>
      <c r="I12" s="2">
        <f>SUM(B12:H12)</f>
        <v>3201</v>
      </c>
    </row>
    <row r="13" spans="1:103">
      <c r="A13" t="s">
        <v>10</v>
      </c>
      <c r="B13" s="1">
        <v>559</v>
      </c>
      <c r="C13" s="1">
        <v>571</v>
      </c>
      <c r="D13" s="1">
        <v>585</v>
      </c>
      <c r="E13" s="1">
        <v>592</v>
      </c>
      <c r="F13" s="1">
        <v>589</v>
      </c>
      <c r="G13" s="1">
        <v>578</v>
      </c>
      <c r="H13" s="1">
        <v>568</v>
      </c>
      <c r="I13" s="1">
        <v>4042</v>
      </c>
    </row>
    <row r="14" spans="1:103">
      <c r="A14" s="61" t="s">
        <v>11</v>
      </c>
      <c r="B14" s="72">
        <f t="shared" ref="B14:I14" si="0">B12/B13*100</f>
        <v>18.962432915921287</v>
      </c>
      <c r="C14" s="72">
        <f t="shared" si="0"/>
        <v>45.709281961471106</v>
      </c>
      <c r="D14" s="77">
        <f t="shared" si="0"/>
        <v>107.86324786324786</v>
      </c>
      <c r="E14" s="73">
        <f t="shared" si="0"/>
        <v>80.067567567567565</v>
      </c>
      <c r="F14" s="79">
        <f t="shared" si="0"/>
        <v>67.232597623089987</v>
      </c>
      <c r="G14" s="78">
        <f t="shared" si="0"/>
        <v>136.15916955017303</v>
      </c>
      <c r="H14" s="8">
        <f t="shared" si="0"/>
        <v>96.126760563380287</v>
      </c>
      <c r="I14" s="8">
        <f t="shared" si="0"/>
        <v>79.193468579910927</v>
      </c>
    </row>
    <row r="15" spans="1:103">
      <c r="A15" t="s">
        <v>12</v>
      </c>
      <c r="B15" s="6">
        <f t="shared" ref="B15:F15" si="1">B13-B12</f>
        <v>453</v>
      </c>
      <c r="C15" s="6">
        <f t="shared" si="1"/>
        <v>310</v>
      </c>
      <c r="D15" s="75">
        <v>0</v>
      </c>
      <c r="E15" s="7">
        <v>0</v>
      </c>
      <c r="F15" s="76">
        <f t="shared" si="1"/>
        <v>193</v>
      </c>
      <c r="G15" s="7">
        <v>0</v>
      </c>
      <c r="H15" s="6">
        <v>0</v>
      </c>
      <c r="I15" s="6">
        <f>SUM(B15:H15)</f>
        <v>956</v>
      </c>
    </row>
    <row r="17" spans="1:103">
      <c r="A17" t="s">
        <v>34</v>
      </c>
    </row>
    <row r="18" spans="1:103" ht="15.75" thickBot="1"/>
    <row r="19" spans="1:103" ht="16.5" thickTop="1">
      <c r="A19" s="192" t="s">
        <v>13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4"/>
    </row>
    <row r="20" spans="1:103" ht="15.75">
      <c r="A20" s="188" t="s">
        <v>41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/>
      <c r="CX20" s="189"/>
      <c r="CY20" s="195"/>
    </row>
    <row r="21" spans="1:103" ht="15.75">
      <c r="A21" s="188" t="s">
        <v>14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95"/>
    </row>
    <row r="22" spans="1:103" ht="15.75">
      <c r="A22" s="188" t="s">
        <v>18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95"/>
    </row>
    <row r="23" spans="1:103" ht="15.75">
      <c r="A23" s="188" t="s">
        <v>16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95"/>
    </row>
    <row r="24" spans="1:103" ht="16.5" thickBot="1">
      <c r="A24" s="196" t="s">
        <v>17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  <c r="BX24" s="190"/>
      <c r="BY24" s="190"/>
      <c r="BZ24" s="190"/>
      <c r="CA24" s="190"/>
      <c r="CB24" s="190"/>
      <c r="CC24" s="190"/>
      <c r="CD24" s="190"/>
      <c r="CE24" s="190"/>
      <c r="CF24" s="190"/>
      <c r="CG24" s="190"/>
      <c r="CH24" s="190"/>
      <c r="CI24" s="190"/>
      <c r="CJ24" s="190"/>
      <c r="CK24" s="190"/>
      <c r="CL24" s="190"/>
      <c r="CM24" s="190"/>
      <c r="CN24" s="190"/>
      <c r="CO24" s="190"/>
      <c r="CP24" s="190"/>
      <c r="CQ24" s="190"/>
      <c r="CR24" s="190"/>
      <c r="CS24" s="190"/>
      <c r="CT24" s="190"/>
      <c r="CU24" s="190"/>
      <c r="CV24" s="190"/>
      <c r="CW24" s="190"/>
      <c r="CX24" s="190"/>
      <c r="CY24" s="191"/>
    </row>
    <row r="25" spans="1:103" ht="16.5" thickTop="1" thickBot="1">
      <c r="A25" t="s">
        <v>8</v>
      </c>
      <c r="B25" t="s">
        <v>0</v>
      </c>
      <c r="C25" t="s">
        <v>1</v>
      </c>
      <c r="D25" t="s">
        <v>2</v>
      </c>
      <c r="E25" t="s">
        <v>3</v>
      </c>
      <c r="F25" t="s">
        <v>4</v>
      </c>
      <c r="G25" t="s">
        <v>5</v>
      </c>
      <c r="H25" t="s">
        <v>6</v>
      </c>
      <c r="I25" t="s">
        <v>7</v>
      </c>
    </row>
    <row r="26" spans="1:103" ht="17.25" thickTop="1" thickBot="1">
      <c r="A26" s="36">
        <v>2013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12">
        <v>0</v>
      </c>
      <c r="H26" s="12">
        <v>0</v>
      </c>
      <c r="I26" s="39">
        <v>0</v>
      </c>
    </row>
    <row r="27" spans="1:103" ht="17.25" thickTop="1" thickBot="1">
      <c r="A27" s="12">
        <v>2014</v>
      </c>
      <c r="B27" s="12">
        <v>0</v>
      </c>
      <c r="C27" s="12">
        <v>0</v>
      </c>
      <c r="D27" s="12">
        <v>236</v>
      </c>
      <c r="E27" s="12">
        <v>308</v>
      </c>
      <c r="F27" s="12">
        <v>426</v>
      </c>
      <c r="G27" s="12">
        <v>12</v>
      </c>
      <c r="H27" s="12">
        <v>0</v>
      </c>
      <c r="I27" s="12">
        <f>SUM(B27:H27)</f>
        <v>982</v>
      </c>
    </row>
    <row r="28" spans="1:103" ht="17.25" thickTop="1" thickBot="1">
      <c r="A28" s="12">
        <v>2015</v>
      </c>
      <c r="B28" s="12">
        <v>61</v>
      </c>
      <c r="C28" s="12">
        <v>87</v>
      </c>
      <c r="D28" s="12">
        <v>181</v>
      </c>
      <c r="E28" s="12">
        <v>115</v>
      </c>
      <c r="F28" s="12">
        <v>60</v>
      </c>
      <c r="G28" s="12">
        <v>17</v>
      </c>
      <c r="H28" s="12">
        <v>3</v>
      </c>
      <c r="I28" s="12">
        <f>SUM(B28:H28)</f>
        <v>524</v>
      </c>
    </row>
    <row r="29" spans="1:103" ht="17.25" thickTop="1" thickBot="1">
      <c r="A29" s="12">
        <v>2016</v>
      </c>
      <c r="B29" s="12">
        <v>50</v>
      </c>
      <c r="C29" s="12">
        <v>104</v>
      </c>
      <c r="D29" s="12">
        <v>92</v>
      </c>
      <c r="E29" s="12">
        <v>72</v>
      </c>
      <c r="F29" s="12">
        <v>39</v>
      </c>
      <c r="G29" s="12">
        <v>14</v>
      </c>
      <c r="H29" s="12">
        <v>5</v>
      </c>
      <c r="I29" s="12">
        <f>SUM(B29:H29)</f>
        <v>376</v>
      </c>
    </row>
    <row r="30" spans="1:103" ht="17.25" thickTop="1" thickBot="1">
      <c r="A30" s="12">
        <v>2017</v>
      </c>
      <c r="B30" s="12">
        <v>25</v>
      </c>
      <c r="C30" s="12">
        <v>49</v>
      </c>
      <c r="D30" s="12">
        <v>33</v>
      </c>
      <c r="E30" s="12">
        <v>30</v>
      </c>
      <c r="F30" s="12">
        <v>25</v>
      </c>
      <c r="G30" s="12">
        <v>16</v>
      </c>
      <c r="H30" s="12">
        <v>0</v>
      </c>
      <c r="I30" s="12">
        <f>SUM(B30:H30)</f>
        <v>178</v>
      </c>
    </row>
    <row r="31" spans="1:103" ht="15.75" thickTop="1">
      <c r="A31" t="s">
        <v>9</v>
      </c>
      <c r="B31" s="1">
        <f>B30</f>
        <v>25</v>
      </c>
      <c r="C31" s="1">
        <f>C30+B29</f>
        <v>99</v>
      </c>
      <c r="D31" s="1">
        <f>D30+C29+B28</f>
        <v>198</v>
      </c>
      <c r="E31" s="1">
        <f>E30+D29+C28+B27</f>
        <v>209</v>
      </c>
      <c r="F31" s="1">
        <f>F30+E29+D28+C27+B26</f>
        <v>278</v>
      </c>
      <c r="G31" s="1">
        <f>G30+F29+E28+D27+C26</f>
        <v>406</v>
      </c>
      <c r="H31" s="1">
        <f>H30+G29+F28+E27+D26</f>
        <v>382</v>
      </c>
      <c r="I31" s="2">
        <f>SUM(B31:H31)</f>
        <v>1597</v>
      </c>
    </row>
    <row r="32" spans="1:103">
      <c r="A32" t="s">
        <v>10</v>
      </c>
      <c r="B32" s="1">
        <v>559</v>
      </c>
      <c r="C32" s="1">
        <v>571</v>
      </c>
      <c r="D32" s="1">
        <v>585</v>
      </c>
      <c r="E32" s="1">
        <v>592</v>
      </c>
      <c r="F32" s="1">
        <v>589</v>
      </c>
      <c r="G32" s="1">
        <v>578</v>
      </c>
      <c r="H32" s="1">
        <v>568</v>
      </c>
      <c r="I32" s="1">
        <v>4042</v>
      </c>
    </row>
    <row r="33" spans="1:103">
      <c r="A33" s="61" t="s">
        <v>11</v>
      </c>
      <c r="B33" s="9">
        <f t="shared" ref="B33:I33" si="2">B31/B32*100</f>
        <v>4.4722719141323797</v>
      </c>
      <c r="C33" s="72">
        <f t="shared" si="2"/>
        <v>17.338003502626968</v>
      </c>
      <c r="D33" s="72">
        <f t="shared" si="2"/>
        <v>33.846153846153847</v>
      </c>
      <c r="E33" s="87">
        <f t="shared" si="2"/>
        <v>35.304054054054049</v>
      </c>
      <c r="F33" s="72">
        <f t="shared" si="2"/>
        <v>47.198641765704586</v>
      </c>
      <c r="G33" s="72">
        <f t="shared" si="2"/>
        <v>70.242214532871969</v>
      </c>
      <c r="H33" s="72">
        <f t="shared" si="2"/>
        <v>67.25352112676056</v>
      </c>
      <c r="I33" s="79">
        <f t="shared" si="2"/>
        <v>39.510143493320136</v>
      </c>
      <c r="J33" s="71"/>
    </row>
    <row r="34" spans="1:103">
      <c r="A34" t="s">
        <v>12</v>
      </c>
      <c r="B34" s="69">
        <f t="shared" ref="B34:H34" si="3">B32-B31</f>
        <v>534</v>
      </c>
      <c r="C34" s="69">
        <f t="shared" si="3"/>
        <v>472</v>
      </c>
      <c r="D34" s="1">
        <f t="shared" si="3"/>
        <v>387</v>
      </c>
      <c r="E34" s="70">
        <f t="shared" si="3"/>
        <v>383</v>
      </c>
      <c r="F34" s="3">
        <f t="shared" si="3"/>
        <v>311</v>
      </c>
      <c r="G34" s="1">
        <f t="shared" si="3"/>
        <v>172</v>
      </c>
      <c r="H34" s="3">
        <f t="shared" si="3"/>
        <v>186</v>
      </c>
      <c r="I34" s="69">
        <f>SUM(B34:H34)</f>
        <v>2445</v>
      </c>
    </row>
    <row r="36" spans="1:103">
      <c r="A36" t="s">
        <v>34</v>
      </c>
    </row>
    <row r="37" spans="1:103" ht="15.75" thickBot="1"/>
    <row r="38" spans="1:103" ht="16.5" thickTop="1">
      <c r="A38" s="192" t="s">
        <v>13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3"/>
      <c r="CG38" s="193"/>
      <c r="CH38" s="193"/>
      <c r="CI38" s="193"/>
      <c r="CJ38" s="193"/>
      <c r="CK38" s="193"/>
      <c r="CL38" s="193"/>
      <c r="CM38" s="193"/>
      <c r="CN38" s="193"/>
      <c r="CO38" s="193"/>
      <c r="CP38" s="193"/>
      <c r="CQ38" s="193"/>
      <c r="CR38" s="193"/>
      <c r="CS38" s="193"/>
      <c r="CT38" s="193"/>
      <c r="CU38" s="193"/>
      <c r="CV38" s="193"/>
      <c r="CW38" s="193"/>
      <c r="CX38" s="193"/>
      <c r="CY38" s="194"/>
    </row>
    <row r="39" spans="1:103" ht="15.75">
      <c r="A39" s="188" t="s">
        <v>41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89"/>
      <c r="CU39" s="189"/>
      <c r="CV39" s="189"/>
      <c r="CW39" s="189"/>
      <c r="CX39" s="189"/>
      <c r="CY39" s="195"/>
    </row>
    <row r="40" spans="1:103" ht="15.75">
      <c r="A40" s="188" t="s">
        <v>19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95"/>
    </row>
    <row r="41" spans="1:103" ht="15.75">
      <c r="A41" s="188" t="s">
        <v>15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95"/>
    </row>
    <row r="42" spans="1:103" ht="15.75">
      <c r="A42" s="188" t="s">
        <v>20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95"/>
    </row>
    <row r="43" spans="1:103" ht="16.5" thickBot="1">
      <c r="A43" s="196" t="s">
        <v>30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0"/>
      <c r="BN43" s="190"/>
      <c r="BO43" s="190"/>
      <c r="BP43" s="190"/>
      <c r="BQ43" s="190"/>
      <c r="BR43" s="190"/>
      <c r="BS43" s="190"/>
      <c r="BT43" s="190"/>
      <c r="BU43" s="190"/>
      <c r="BV43" s="190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  <c r="CG43" s="190"/>
      <c r="CH43" s="190"/>
      <c r="CI43" s="190"/>
      <c r="CJ43" s="190"/>
      <c r="CK43" s="190"/>
      <c r="CL43" s="190"/>
      <c r="CM43" s="190"/>
      <c r="CN43" s="190"/>
      <c r="CO43" s="190"/>
      <c r="CP43" s="190"/>
      <c r="CQ43" s="190"/>
      <c r="CR43" s="190"/>
      <c r="CS43" s="190"/>
      <c r="CT43" s="190"/>
      <c r="CU43" s="190"/>
      <c r="CV43" s="190"/>
      <c r="CW43" s="190"/>
      <c r="CX43" s="190"/>
      <c r="CY43" s="191"/>
    </row>
    <row r="44" spans="1:103" ht="16.5" thickTop="1" thickBot="1">
      <c r="A44" t="s">
        <v>8</v>
      </c>
      <c r="D44" t="s">
        <v>2</v>
      </c>
      <c r="E44" t="s">
        <v>3</v>
      </c>
      <c r="F44" t="s">
        <v>4</v>
      </c>
      <c r="G44" t="s">
        <v>5</v>
      </c>
      <c r="I44" t="s">
        <v>21</v>
      </c>
    </row>
    <row r="45" spans="1:103" ht="17.25" thickTop="1" thickBot="1">
      <c r="A45" s="12">
        <v>2017</v>
      </c>
      <c r="B45" s="12"/>
      <c r="C45" s="118"/>
      <c r="D45" s="151">
        <v>42</v>
      </c>
      <c r="E45" s="151">
        <v>108</v>
      </c>
      <c r="F45" s="151">
        <v>95</v>
      </c>
      <c r="G45" s="151">
        <v>42</v>
      </c>
      <c r="H45" s="151"/>
      <c r="I45" s="151">
        <f>SUM(D45:H45)</f>
        <v>287</v>
      </c>
    </row>
    <row r="46" spans="1:103" ht="17.25" thickTop="1" thickBot="1">
      <c r="A46" t="s">
        <v>9</v>
      </c>
      <c r="B46" s="1"/>
      <c r="C46" s="1"/>
      <c r="D46" s="151">
        <f>D45</f>
        <v>42</v>
      </c>
      <c r="E46" s="151">
        <f>E45</f>
        <v>108</v>
      </c>
      <c r="F46" s="151">
        <f>F45</f>
        <v>95</v>
      </c>
      <c r="G46" s="151">
        <f>G45</f>
        <v>42</v>
      </c>
      <c r="H46" s="151"/>
      <c r="I46" s="151">
        <f>SUM(D46:H46)</f>
        <v>287</v>
      </c>
    </row>
    <row r="47" spans="1:103" ht="16.5" thickTop="1" thickBot="1">
      <c r="A47" s="124" t="s">
        <v>10</v>
      </c>
      <c r="B47" s="125"/>
      <c r="C47" s="125"/>
      <c r="D47" s="159">
        <v>591</v>
      </c>
      <c r="E47" s="154">
        <v>601</v>
      </c>
      <c r="F47" s="154">
        <v>595</v>
      </c>
      <c r="G47" s="159">
        <v>578</v>
      </c>
      <c r="H47" s="160"/>
      <c r="I47" s="160">
        <f>SUM(D47:H47)</f>
        <v>2365</v>
      </c>
    </row>
    <row r="48" spans="1:103" ht="16.5" thickTop="1" thickBot="1">
      <c r="A48" t="s">
        <v>11</v>
      </c>
      <c r="B48" s="4"/>
      <c r="C48" s="4"/>
      <c r="D48" s="163">
        <f>D46/D47*100</f>
        <v>7.1065989847715745</v>
      </c>
      <c r="E48" s="163">
        <f t="shared" ref="E48:I48" si="4">E46/E47*100</f>
        <v>17.970049916805326</v>
      </c>
      <c r="F48" s="163">
        <f t="shared" si="4"/>
        <v>15.966386554621847</v>
      </c>
      <c r="G48" s="163">
        <f t="shared" si="4"/>
        <v>7.2664359861591699</v>
      </c>
      <c r="H48" s="163"/>
      <c r="I48" s="163">
        <f t="shared" si="4"/>
        <v>12.135306553911205</v>
      </c>
    </row>
    <row r="49" spans="1:9" ht="15.75" thickTop="1">
      <c r="A49" t="s">
        <v>12</v>
      </c>
      <c r="B49" s="3"/>
      <c r="C49" s="3"/>
      <c r="D49" s="11">
        <f>D47-D46</f>
        <v>549</v>
      </c>
      <c r="E49" s="11">
        <f t="shared" ref="E49:I49" si="5">E47-E46</f>
        <v>493</v>
      </c>
      <c r="F49" s="11">
        <f t="shared" si="5"/>
        <v>500</v>
      </c>
      <c r="G49" s="11">
        <f t="shared" si="5"/>
        <v>536</v>
      </c>
      <c r="H49" s="11"/>
      <c r="I49" s="11">
        <f t="shared" si="5"/>
        <v>2078</v>
      </c>
    </row>
    <row r="51" spans="1:9">
      <c r="A51" t="s">
        <v>34</v>
      </c>
    </row>
  </sheetData>
  <mergeCells count="17">
    <mergeCell ref="A39:CY39"/>
    <mergeCell ref="A40:CY40"/>
    <mergeCell ref="A41:CY41"/>
    <mergeCell ref="A42:CY42"/>
    <mergeCell ref="A43:CY43"/>
    <mergeCell ref="A38:CY38"/>
    <mergeCell ref="A1:CY1"/>
    <mergeCell ref="A2:CY2"/>
    <mergeCell ref="A3:CY3"/>
    <mergeCell ref="A4:CY4"/>
    <mergeCell ref="A5:CY5"/>
    <mergeCell ref="A19:CY19"/>
    <mergeCell ref="A20:CY20"/>
    <mergeCell ref="A21:CY21"/>
    <mergeCell ref="A22:CY22"/>
    <mergeCell ref="A23:CY23"/>
    <mergeCell ref="A24:CY24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Y51"/>
  <sheetViews>
    <sheetView topLeftCell="A25" workbookViewId="0">
      <selection activeCell="F54" sqref="F54"/>
    </sheetView>
  </sheetViews>
  <sheetFormatPr defaultRowHeight="15"/>
  <cols>
    <col min="1" max="1" width="28" customWidth="1"/>
  </cols>
  <sheetData>
    <row r="1" spans="1:103" ht="15.75">
      <c r="A1" s="188" t="s">
        <v>42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95"/>
    </row>
    <row r="2" spans="1:103" ht="15.75">
      <c r="A2" s="188" t="s">
        <v>14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95"/>
    </row>
    <row r="3" spans="1:103" ht="15.75">
      <c r="A3" s="188" t="s">
        <v>15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95"/>
    </row>
    <row r="4" spans="1:103" ht="15.75">
      <c r="A4" s="188" t="s">
        <v>16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95"/>
    </row>
    <row r="5" spans="1:103" ht="16.5" thickBot="1">
      <c r="A5" s="196" t="s">
        <v>17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  <c r="CW5" s="190"/>
      <c r="CX5" s="190"/>
      <c r="CY5" s="191"/>
    </row>
    <row r="6" spans="1:103" ht="16.5" thickTop="1" thickBot="1">
      <c r="A6" t="s">
        <v>8</v>
      </c>
      <c r="B6" t="s">
        <v>0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</row>
    <row r="7" spans="1:103" ht="17.25" thickTop="1" thickBot="1">
      <c r="A7" s="36">
        <v>2013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12">
        <v>0</v>
      </c>
      <c r="H7" s="12">
        <v>0</v>
      </c>
      <c r="I7" s="39">
        <v>0</v>
      </c>
    </row>
    <row r="8" spans="1:103" ht="17.25" thickTop="1" thickBot="1">
      <c r="A8" s="12">
        <v>2014</v>
      </c>
      <c r="B8" s="12">
        <v>0</v>
      </c>
      <c r="C8" s="12">
        <v>0</v>
      </c>
      <c r="D8" s="12">
        <v>218</v>
      </c>
      <c r="E8" s="12">
        <v>167</v>
      </c>
      <c r="F8" s="12">
        <v>161</v>
      </c>
      <c r="G8" s="12">
        <v>0</v>
      </c>
      <c r="H8" s="12">
        <v>0</v>
      </c>
      <c r="I8" s="38">
        <f>SUM(B8:H8)</f>
        <v>546</v>
      </c>
    </row>
    <row r="9" spans="1:103" ht="17.25" thickTop="1" thickBot="1">
      <c r="A9" s="12">
        <v>2015</v>
      </c>
      <c r="B9" s="12">
        <v>186</v>
      </c>
      <c r="C9" s="12">
        <v>141</v>
      </c>
      <c r="D9" s="12">
        <v>112</v>
      </c>
      <c r="E9" s="12">
        <v>5</v>
      </c>
      <c r="F9" s="12">
        <v>2</v>
      </c>
      <c r="G9" s="12">
        <v>0</v>
      </c>
      <c r="H9" s="12">
        <v>0</v>
      </c>
      <c r="I9" s="38">
        <f>SUM(B9:H9)</f>
        <v>446</v>
      </c>
    </row>
    <row r="10" spans="1:103" ht="17.25" thickTop="1" thickBot="1">
      <c r="A10" s="12">
        <v>2016</v>
      </c>
      <c r="B10" s="12">
        <v>160</v>
      </c>
      <c r="C10" s="12">
        <v>10</v>
      </c>
      <c r="D10" s="12">
        <v>6</v>
      </c>
      <c r="E10" s="12">
        <v>3</v>
      </c>
      <c r="F10" s="12">
        <v>5</v>
      </c>
      <c r="G10" s="12">
        <v>0</v>
      </c>
      <c r="H10" s="12">
        <v>0</v>
      </c>
      <c r="I10" s="38">
        <f>SUM(B10:H10)</f>
        <v>184</v>
      </c>
    </row>
    <row r="11" spans="1:103" ht="17.25" thickTop="1" thickBot="1">
      <c r="A11" s="12">
        <v>2017</v>
      </c>
      <c r="B11" s="12">
        <v>57</v>
      </c>
      <c r="C11" s="12">
        <v>7</v>
      </c>
      <c r="D11" s="12">
        <v>4</v>
      </c>
      <c r="E11" s="12">
        <v>2</v>
      </c>
      <c r="F11" s="12">
        <v>7</v>
      </c>
      <c r="G11" s="12">
        <v>3</v>
      </c>
      <c r="H11" s="12">
        <v>0</v>
      </c>
      <c r="I11" s="38">
        <f>SUM(B11:H11)</f>
        <v>80</v>
      </c>
    </row>
    <row r="12" spans="1:103" ht="15.75" thickTop="1">
      <c r="A12" t="s">
        <v>9</v>
      </c>
      <c r="B12" s="1">
        <f>B11</f>
        <v>57</v>
      </c>
      <c r="C12" s="1">
        <f>C11+B10</f>
        <v>167</v>
      </c>
      <c r="D12" s="1">
        <f>D11+C10+B9</f>
        <v>200</v>
      </c>
      <c r="E12" s="1">
        <f>E11+D10+C9+B8</f>
        <v>149</v>
      </c>
      <c r="F12" s="1">
        <f>F11+E10+D9+C8+B7</f>
        <v>122</v>
      </c>
      <c r="G12" s="1">
        <f>G11+F10+E9+D8+C7</f>
        <v>231</v>
      </c>
      <c r="H12" s="1">
        <f>H11+G10+F9+E8+D7</f>
        <v>169</v>
      </c>
      <c r="I12" s="2">
        <f>SUM(B12:H12)</f>
        <v>1095</v>
      </c>
    </row>
    <row r="13" spans="1:103">
      <c r="A13" t="s">
        <v>10</v>
      </c>
      <c r="B13" s="1">
        <v>154</v>
      </c>
      <c r="C13" s="1">
        <v>157</v>
      </c>
      <c r="D13" s="1">
        <v>159</v>
      </c>
      <c r="E13" s="1">
        <v>162</v>
      </c>
      <c r="F13" s="1">
        <v>166</v>
      </c>
      <c r="G13" s="1">
        <v>171</v>
      </c>
      <c r="H13" s="1">
        <v>176</v>
      </c>
      <c r="I13" s="1">
        <v>1145</v>
      </c>
    </row>
    <row r="14" spans="1:103">
      <c r="A14" s="61" t="s">
        <v>11</v>
      </c>
      <c r="B14" s="72">
        <f t="shared" ref="B14:I14" si="0">B12/B13*100</f>
        <v>37.012987012987011</v>
      </c>
      <c r="C14" s="73">
        <f t="shared" si="0"/>
        <v>106.36942675159236</v>
      </c>
      <c r="D14" s="77">
        <f t="shared" si="0"/>
        <v>125.78616352201257</v>
      </c>
      <c r="E14" s="73">
        <f t="shared" si="0"/>
        <v>91.975308641975303</v>
      </c>
      <c r="F14" s="79">
        <f t="shared" si="0"/>
        <v>73.493975903614455</v>
      </c>
      <c r="G14" s="78">
        <f t="shared" si="0"/>
        <v>135.08771929824562</v>
      </c>
      <c r="H14" s="8">
        <f t="shared" si="0"/>
        <v>96.022727272727266</v>
      </c>
      <c r="I14" s="8">
        <f t="shared" si="0"/>
        <v>95.633187772925766</v>
      </c>
    </row>
    <row r="15" spans="1:103">
      <c r="A15" t="s">
        <v>12</v>
      </c>
      <c r="B15" s="6">
        <f t="shared" ref="B15:F15" si="1">B13-B12</f>
        <v>97</v>
      </c>
      <c r="C15" s="6">
        <v>0</v>
      </c>
      <c r="D15" s="75">
        <v>0</v>
      </c>
      <c r="E15" s="7">
        <v>0</v>
      </c>
      <c r="F15" s="76">
        <f t="shared" si="1"/>
        <v>44</v>
      </c>
      <c r="G15" s="7">
        <v>0</v>
      </c>
      <c r="H15" s="6">
        <v>0</v>
      </c>
      <c r="I15" s="6">
        <f>SUM(B15:H15)</f>
        <v>141</v>
      </c>
    </row>
    <row r="17" spans="1:103">
      <c r="A17" t="s">
        <v>34</v>
      </c>
    </row>
    <row r="18" spans="1:103" ht="15.75" thickBot="1"/>
    <row r="19" spans="1:103" ht="16.5" thickTop="1">
      <c r="A19" s="192" t="s">
        <v>13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4"/>
    </row>
    <row r="20" spans="1:103" ht="15.75">
      <c r="A20" s="188" t="s">
        <v>42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/>
      <c r="CX20" s="189"/>
      <c r="CY20" s="195"/>
    </row>
    <row r="21" spans="1:103" ht="15.75">
      <c r="A21" s="188" t="s">
        <v>14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95"/>
    </row>
    <row r="22" spans="1:103" ht="15.75">
      <c r="A22" s="188" t="s">
        <v>18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95"/>
    </row>
    <row r="23" spans="1:103" ht="15.75">
      <c r="A23" s="188" t="s">
        <v>16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95"/>
    </row>
    <row r="24" spans="1:103" ht="16.5" thickBot="1">
      <c r="A24" s="196" t="s">
        <v>17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  <c r="BX24" s="190"/>
      <c r="BY24" s="190"/>
      <c r="BZ24" s="190"/>
      <c r="CA24" s="190"/>
      <c r="CB24" s="190"/>
      <c r="CC24" s="190"/>
      <c r="CD24" s="190"/>
      <c r="CE24" s="190"/>
      <c r="CF24" s="190"/>
      <c r="CG24" s="190"/>
      <c r="CH24" s="190"/>
      <c r="CI24" s="190"/>
      <c r="CJ24" s="190"/>
      <c r="CK24" s="190"/>
      <c r="CL24" s="190"/>
      <c r="CM24" s="190"/>
      <c r="CN24" s="190"/>
      <c r="CO24" s="190"/>
      <c r="CP24" s="190"/>
      <c r="CQ24" s="190"/>
      <c r="CR24" s="190"/>
      <c r="CS24" s="190"/>
      <c r="CT24" s="190"/>
      <c r="CU24" s="190"/>
      <c r="CV24" s="190"/>
      <c r="CW24" s="190"/>
      <c r="CX24" s="190"/>
      <c r="CY24" s="191"/>
    </row>
    <row r="25" spans="1:103" ht="16.5" thickTop="1" thickBot="1">
      <c r="A25" t="s">
        <v>8</v>
      </c>
      <c r="B25" t="s">
        <v>0</v>
      </c>
      <c r="C25" t="s">
        <v>1</v>
      </c>
      <c r="D25" t="s">
        <v>2</v>
      </c>
      <c r="E25" t="s">
        <v>3</v>
      </c>
      <c r="F25" t="s">
        <v>4</v>
      </c>
      <c r="G25" t="s">
        <v>5</v>
      </c>
      <c r="H25" t="s">
        <v>6</v>
      </c>
      <c r="I25" t="s">
        <v>7</v>
      </c>
    </row>
    <row r="26" spans="1:103" ht="17.25" thickTop="1" thickBot="1">
      <c r="A26" s="36">
        <v>2013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12">
        <v>0</v>
      </c>
      <c r="H26" s="12">
        <v>0</v>
      </c>
      <c r="I26" s="39">
        <v>0</v>
      </c>
    </row>
    <row r="27" spans="1:103" ht="17.25" thickTop="1" thickBot="1">
      <c r="A27" s="12">
        <v>2014</v>
      </c>
      <c r="B27" s="12">
        <v>0</v>
      </c>
      <c r="C27" s="12">
        <v>0</v>
      </c>
      <c r="D27" s="12">
        <v>139</v>
      </c>
      <c r="E27" s="12">
        <v>156</v>
      </c>
      <c r="F27" s="12">
        <v>164</v>
      </c>
      <c r="G27" s="12">
        <v>23</v>
      </c>
      <c r="H27" s="12">
        <v>0</v>
      </c>
      <c r="I27" s="12">
        <f>SUM(B27:H27)</f>
        <v>482</v>
      </c>
    </row>
    <row r="28" spans="1:103" ht="17.25" thickTop="1" thickBot="1">
      <c r="A28" s="12">
        <v>2015</v>
      </c>
      <c r="B28" s="12">
        <v>63</v>
      </c>
      <c r="C28" s="12">
        <v>129</v>
      </c>
      <c r="D28" s="12">
        <v>169</v>
      </c>
      <c r="E28" s="12">
        <v>33</v>
      </c>
      <c r="F28" s="12">
        <v>6</v>
      </c>
      <c r="G28" s="12">
        <v>5</v>
      </c>
      <c r="H28" s="12">
        <v>1</v>
      </c>
      <c r="I28" s="12">
        <f>SUM(B28:H28)</f>
        <v>406</v>
      </c>
    </row>
    <row r="29" spans="1:103" ht="17.25" thickTop="1" thickBot="1">
      <c r="A29" s="12">
        <v>2016</v>
      </c>
      <c r="B29" s="12">
        <v>64</v>
      </c>
      <c r="C29" s="12">
        <v>53</v>
      </c>
      <c r="D29" s="12">
        <v>14</v>
      </c>
      <c r="E29" s="12">
        <v>10</v>
      </c>
      <c r="F29" s="12">
        <v>4</v>
      </c>
      <c r="G29" s="12">
        <v>2</v>
      </c>
      <c r="H29" s="12">
        <v>0</v>
      </c>
      <c r="I29" s="12">
        <f>SUM(B29:H29)</f>
        <v>147</v>
      </c>
    </row>
    <row r="30" spans="1:103" ht="17.25" thickTop="1" thickBot="1">
      <c r="A30" s="12">
        <v>2017</v>
      </c>
      <c r="B30" s="12">
        <v>33</v>
      </c>
      <c r="C30" s="12">
        <v>24</v>
      </c>
      <c r="D30" s="12">
        <v>3</v>
      </c>
      <c r="E30" s="12">
        <v>4</v>
      </c>
      <c r="F30" s="12">
        <v>2</v>
      </c>
      <c r="G30" s="12">
        <v>2</v>
      </c>
      <c r="H30" s="12">
        <v>0</v>
      </c>
      <c r="I30" s="12">
        <f>SUM(B30:H30)</f>
        <v>68</v>
      </c>
    </row>
    <row r="31" spans="1:103" ht="15.75" thickTop="1">
      <c r="A31" t="s">
        <v>9</v>
      </c>
      <c r="B31" s="1">
        <f>B30</f>
        <v>33</v>
      </c>
      <c r="C31" s="1">
        <f>C30+B29</f>
        <v>88</v>
      </c>
      <c r="D31" s="1">
        <f>D30+C29+B28</f>
        <v>119</v>
      </c>
      <c r="E31" s="1">
        <f>E30+D29+C28+B27</f>
        <v>147</v>
      </c>
      <c r="F31" s="1">
        <f>F30+E29+D28+C27+B26</f>
        <v>181</v>
      </c>
      <c r="G31" s="1">
        <f>G30+F29+E28+D27+C26</f>
        <v>178</v>
      </c>
      <c r="H31" s="1">
        <f>H30+G29+F28+E27+D26</f>
        <v>164</v>
      </c>
      <c r="I31" s="2">
        <f>SUM(B31:H31)</f>
        <v>910</v>
      </c>
    </row>
    <row r="32" spans="1:103">
      <c r="A32" t="s">
        <v>10</v>
      </c>
      <c r="B32" s="1">
        <v>154</v>
      </c>
      <c r="C32" s="1">
        <v>157</v>
      </c>
      <c r="D32" s="1">
        <v>159</v>
      </c>
      <c r="E32" s="1">
        <v>162</v>
      </c>
      <c r="F32" s="1">
        <v>166</v>
      </c>
      <c r="G32" s="1">
        <v>171</v>
      </c>
      <c r="H32" s="1">
        <v>176</v>
      </c>
      <c r="I32" s="1">
        <v>1145</v>
      </c>
    </row>
    <row r="33" spans="1:103">
      <c r="A33" s="61" t="s">
        <v>11</v>
      </c>
      <c r="B33" s="9">
        <f t="shared" ref="B33:I33" si="2">B31/B32*100</f>
        <v>21.428571428571427</v>
      </c>
      <c r="C33" s="72">
        <f t="shared" si="2"/>
        <v>56.050955414012741</v>
      </c>
      <c r="D33" s="72">
        <f t="shared" si="2"/>
        <v>74.842767295597483</v>
      </c>
      <c r="E33" s="80">
        <f t="shared" si="2"/>
        <v>90.740740740740748</v>
      </c>
      <c r="F33" s="73">
        <f t="shared" si="2"/>
        <v>109.03614457831326</v>
      </c>
      <c r="G33" s="73">
        <f t="shared" si="2"/>
        <v>104.09356725146199</v>
      </c>
      <c r="H33" s="73">
        <f t="shared" si="2"/>
        <v>93.181818181818173</v>
      </c>
      <c r="I33" s="79">
        <f t="shared" si="2"/>
        <v>79.47598253275109</v>
      </c>
      <c r="J33" s="71"/>
    </row>
    <row r="34" spans="1:103">
      <c r="A34" t="s">
        <v>12</v>
      </c>
      <c r="B34" s="69">
        <f t="shared" ref="B34:H34" si="3">B32-B31</f>
        <v>121</v>
      </c>
      <c r="C34" s="69">
        <f t="shared" si="3"/>
        <v>69</v>
      </c>
      <c r="D34" s="1">
        <f t="shared" si="3"/>
        <v>40</v>
      </c>
      <c r="E34" s="70">
        <f t="shared" si="3"/>
        <v>15</v>
      </c>
      <c r="F34" s="3">
        <v>0</v>
      </c>
      <c r="G34" s="1">
        <v>0</v>
      </c>
      <c r="H34" s="3">
        <f t="shared" si="3"/>
        <v>12</v>
      </c>
      <c r="I34" s="69">
        <f>SUM(B34:H34)</f>
        <v>257</v>
      </c>
    </row>
    <row r="36" spans="1:103">
      <c r="A36" t="s">
        <v>34</v>
      </c>
    </row>
    <row r="37" spans="1:103" ht="15.75" thickBot="1"/>
    <row r="38" spans="1:103" ht="16.5" thickTop="1">
      <c r="A38" s="192" t="s">
        <v>13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3"/>
      <c r="CG38" s="193"/>
      <c r="CH38" s="193"/>
      <c r="CI38" s="193"/>
      <c r="CJ38" s="193"/>
      <c r="CK38" s="193"/>
      <c r="CL38" s="193"/>
      <c r="CM38" s="193"/>
      <c r="CN38" s="193"/>
      <c r="CO38" s="193"/>
      <c r="CP38" s="193"/>
      <c r="CQ38" s="193"/>
      <c r="CR38" s="193"/>
      <c r="CS38" s="193"/>
      <c r="CT38" s="193"/>
      <c r="CU38" s="193"/>
      <c r="CV38" s="193"/>
      <c r="CW38" s="193"/>
      <c r="CX38" s="193"/>
      <c r="CY38" s="194"/>
    </row>
    <row r="39" spans="1:103" ht="15.75">
      <c r="A39" s="188" t="s">
        <v>42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89"/>
      <c r="CU39" s="189"/>
      <c r="CV39" s="189"/>
      <c r="CW39" s="189"/>
      <c r="CX39" s="189"/>
      <c r="CY39" s="195"/>
    </row>
    <row r="40" spans="1:103" ht="15.75">
      <c r="A40" s="188" t="s">
        <v>19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95"/>
    </row>
    <row r="41" spans="1:103" ht="15.75">
      <c r="A41" s="188" t="s">
        <v>15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95"/>
    </row>
    <row r="42" spans="1:103" ht="15.75">
      <c r="A42" s="188" t="s">
        <v>20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95"/>
    </row>
    <row r="43" spans="1:103" ht="16.5" thickBot="1">
      <c r="A43" s="196" t="s">
        <v>30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0"/>
      <c r="BN43" s="190"/>
      <c r="BO43" s="190"/>
      <c r="BP43" s="190"/>
      <c r="BQ43" s="190"/>
      <c r="BR43" s="190"/>
      <c r="BS43" s="190"/>
      <c r="BT43" s="190"/>
      <c r="BU43" s="190"/>
      <c r="BV43" s="190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  <c r="CG43" s="190"/>
      <c r="CH43" s="190"/>
      <c r="CI43" s="190"/>
      <c r="CJ43" s="190"/>
      <c r="CK43" s="190"/>
      <c r="CL43" s="190"/>
      <c r="CM43" s="190"/>
      <c r="CN43" s="190"/>
      <c r="CO43" s="190"/>
      <c r="CP43" s="190"/>
      <c r="CQ43" s="190"/>
      <c r="CR43" s="190"/>
      <c r="CS43" s="190"/>
      <c r="CT43" s="190"/>
      <c r="CU43" s="190"/>
      <c r="CV43" s="190"/>
      <c r="CW43" s="190"/>
      <c r="CX43" s="190"/>
      <c r="CY43" s="191"/>
    </row>
    <row r="44" spans="1:103" ht="16.5" thickTop="1" thickBot="1">
      <c r="A44" t="s">
        <v>8</v>
      </c>
      <c r="D44" t="s">
        <v>2</v>
      </c>
      <c r="E44" t="s">
        <v>3</v>
      </c>
      <c r="F44" t="s">
        <v>4</v>
      </c>
      <c r="G44" t="s">
        <v>5</v>
      </c>
      <c r="I44" t="s">
        <v>21</v>
      </c>
    </row>
    <row r="45" spans="1:103" ht="17.25" thickTop="1" thickBot="1">
      <c r="A45" s="12">
        <v>2017</v>
      </c>
      <c r="B45" s="12"/>
      <c r="C45" s="118"/>
      <c r="D45" s="151">
        <v>37</v>
      </c>
      <c r="E45" s="149">
        <v>104</v>
      </c>
      <c r="F45" s="149">
        <v>87</v>
      </c>
      <c r="G45" s="151">
        <v>15</v>
      </c>
      <c r="H45" s="151"/>
      <c r="I45" s="149">
        <f>SUM(D45:H45)</f>
        <v>243</v>
      </c>
    </row>
    <row r="46" spans="1:103" ht="17.25" thickTop="1" thickBot="1">
      <c r="A46" t="s">
        <v>9</v>
      </c>
      <c r="B46" s="1"/>
      <c r="C46" s="1"/>
      <c r="D46" s="151">
        <f>D45</f>
        <v>37</v>
      </c>
      <c r="E46" s="149">
        <f>E45</f>
        <v>104</v>
      </c>
      <c r="F46" s="149">
        <f>F45</f>
        <v>87</v>
      </c>
      <c r="G46" s="151">
        <f>G45</f>
        <v>15</v>
      </c>
      <c r="H46" s="151"/>
      <c r="I46" s="149">
        <f>SUM(D46:H46)</f>
        <v>243</v>
      </c>
    </row>
    <row r="47" spans="1:103" ht="16.5" thickTop="1" thickBot="1">
      <c r="A47" s="124" t="s">
        <v>10</v>
      </c>
      <c r="B47" s="125"/>
      <c r="C47" s="125"/>
      <c r="D47" s="159">
        <v>170</v>
      </c>
      <c r="E47" s="154">
        <v>174</v>
      </c>
      <c r="F47" s="154">
        <v>178</v>
      </c>
      <c r="G47" s="159">
        <v>182</v>
      </c>
      <c r="H47" s="160"/>
      <c r="I47" s="160">
        <f>SUM(D47:H47)</f>
        <v>704</v>
      </c>
    </row>
    <row r="48" spans="1:103" ht="16.5" thickTop="1" thickBot="1">
      <c r="A48" t="s">
        <v>11</v>
      </c>
      <c r="B48" s="4"/>
      <c r="C48" s="4"/>
      <c r="D48" s="163">
        <f>D46/D47*100</f>
        <v>21.764705882352942</v>
      </c>
      <c r="E48" s="163">
        <f t="shared" ref="E48:I48" si="4">E46/E47*100</f>
        <v>59.770114942528743</v>
      </c>
      <c r="F48" s="163">
        <f t="shared" si="4"/>
        <v>48.876404494382022</v>
      </c>
      <c r="G48" s="163">
        <f t="shared" si="4"/>
        <v>8.2417582417582409</v>
      </c>
      <c r="H48" s="163"/>
      <c r="I48" s="163">
        <f t="shared" si="4"/>
        <v>34.517045454545453</v>
      </c>
    </row>
    <row r="49" spans="1:9" ht="15.75" thickTop="1">
      <c r="A49" t="s">
        <v>12</v>
      </c>
      <c r="B49" s="3"/>
      <c r="C49" s="3"/>
      <c r="D49" s="11">
        <f>D47-D46</f>
        <v>133</v>
      </c>
      <c r="E49" s="11">
        <f t="shared" ref="E49:G49" si="5">E47-E46</f>
        <v>70</v>
      </c>
      <c r="F49" s="11">
        <f t="shared" si="5"/>
        <v>91</v>
      </c>
      <c r="G49" s="11">
        <f t="shared" si="5"/>
        <v>167</v>
      </c>
      <c r="H49" s="11"/>
      <c r="I49" s="11">
        <f>SUM(D49:H49)</f>
        <v>461</v>
      </c>
    </row>
    <row r="51" spans="1:9">
      <c r="A51" t="s">
        <v>34</v>
      </c>
    </row>
  </sheetData>
  <mergeCells count="17">
    <mergeCell ref="A39:CY39"/>
    <mergeCell ref="A40:CY40"/>
    <mergeCell ref="A41:CY41"/>
    <mergeCell ref="A42:CY42"/>
    <mergeCell ref="A43:CY43"/>
    <mergeCell ref="A38:CY38"/>
    <mergeCell ref="A1:CY1"/>
    <mergeCell ref="A2:CY2"/>
    <mergeCell ref="A3:CY3"/>
    <mergeCell ref="A4:CY4"/>
    <mergeCell ref="A5:CY5"/>
    <mergeCell ref="A19:CY19"/>
    <mergeCell ref="A20:CY20"/>
    <mergeCell ref="A21:CY21"/>
    <mergeCell ref="A22:CY22"/>
    <mergeCell ref="A23:CY23"/>
    <mergeCell ref="A24:CY2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Y52"/>
  <sheetViews>
    <sheetView topLeftCell="A28" workbookViewId="0">
      <selection activeCell="M49" sqref="M49"/>
    </sheetView>
  </sheetViews>
  <sheetFormatPr defaultRowHeight="15"/>
  <cols>
    <col min="1" max="1" width="27.28515625" customWidth="1"/>
    <col min="9" max="9" width="11.28515625" customWidth="1"/>
  </cols>
  <sheetData>
    <row r="1" spans="1:103" ht="16.5" thickTop="1">
      <c r="A1" s="192" t="s">
        <v>13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4"/>
    </row>
    <row r="2" spans="1:103" ht="15.75">
      <c r="A2" s="188" t="s">
        <v>22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95"/>
    </row>
    <row r="3" spans="1:103" ht="15.75">
      <c r="A3" s="188" t="s">
        <v>14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95"/>
    </row>
    <row r="4" spans="1:103" ht="15.75">
      <c r="A4" s="188" t="s">
        <v>15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95"/>
    </row>
    <row r="5" spans="1:103" ht="15.75">
      <c r="A5" s="188" t="s">
        <v>16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95"/>
    </row>
    <row r="6" spans="1:103" ht="16.5" thickBot="1">
      <c r="A6" s="196" t="s">
        <v>17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1"/>
    </row>
    <row r="7" spans="1:103" ht="16.5" thickTop="1" thickBot="1">
      <c r="A7" t="s">
        <v>8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</row>
    <row r="8" spans="1:103" ht="17.25" thickTop="1" thickBot="1">
      <c r="A8" s="40">
        <v>2013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12">
        <v>0</v>
      </c>
      <c r="H8" s="12">
        <v>0</v>
      </c>
      <c r="I8" s="39">
        <v>0</v>
      </c>
    </row>
    <row r="9" spans="1:103" ht="17.25" thickTop="1" thickBot="1">
      <c r="A9" s="12">
        <v>2014</v>
      </c>
      <c r="B9" s="42">
        <v>2</v>
      </c>
      <c r="C9" s="42">
        <v>23</v>
      </c>
      <c r="D9" s="43">
        <v>3112</v>
      </c>
      <c r="E9" s="43">
        <v>2869</v>
      </c>
      <c r="F9" s="43">
        <v>2654</v>
      </c>
      <c r="G9" s="42">
        <v>1</v>
      </c>
      <c r="H9" s="42">
        <v>3</v>
      </c>
      <c r="I9" s="43">
        <f>SUM(B9:H9)</f>
        <v>8664</v>
      </c>
    </row>
    <row r="10" spans="1:103" ht="17.25" thickTop="1" thickBot="1">
      <c r="A10" s="12">
        <v>2015</v>
      </c>
      <c r="B10" s="43">
        <v>3159</v>
      </c>
      <c r="C10" s="43">
        <v>3144</v>
      </c>
      <c r="D10" s="43">
        <v>2592</v>
      </c>
      <c r="E10" s="42">
        <v>464</v>
      </c>
      <c r="F10" s="42">
        <v>239</v>
      </c>
      <c r="G10" s="42">
        <v>1</v>
      </c>
      <c r="H10" s="42">
        <v>4</v>
      </c>
      <c r="I10" s="43">
        <v>9603</v>
      </c>
    </row>
    <row r="11" spans="1:103" ht="17.25" thickTop="1" thickBot="1">
      <c r="A11" s="12">
        <v>2016</v>
      </c>
      <c r="B11" s="42">
        <v>902</v>
      </c>
      <c r="C11" s="42">
        <v>355</v>
      </c>
      <c r="D11" s="42">
        <v>169</v>
      </c>
      <c r="E11" s="42">
        <v>120</v>
      </c>
      <c r="F11" s="42">
        <v>97</v>
      </c>
      <c r="G11" s="42">
        <v>7</v>
      </c>
      <c r="H11" s="42">
        <v>6</v>
      </c>
      <c r="I11" s="43">
        <v>1656</v>
      </c>
    </row>
    <row r="12" spans="1:103" ht="17.25" thickTop="1" thickBot="1">
      <c r="A12" s="12">
        <v>2017</v>
      </c>
      <c r="B12" s="41">
        <v>738</v>
      </c>
      <c r="C12" s="42">
        <v>390</v>
      </c>
      <c r="D12" s="42">
        <v>205</v>
      </c>
      <c r="E12" s="42">
        <v>155</v>
      </c>
      <c r="F12" s="42">
        <v>145</v>
      </c>
      <c r="G12" s="42">
        <v>34</v>
      </c>
      <c r="H12" s="42">
        <v>0</v>
      </c>
      <c r="I12" s="42">
        <f>SUM(B12:H12)</f>
        <v>1667</v>
      </c>
    </row>
    <row r="13" spans="1:103" ht="15.75" thickTop="1">
      <c r="A13" t="s">
        <v>9</v>
      </c>
      <c r="B13" s="1">
        <f>B12</f>
        <v>738</v>
      </c>
      <c r="C13" s="1">
        <f>C12+B11</f>
        <v>1292</v>
      </c>
      <c r="D13" s="1">
        <f>D12+C11+B10</f>
        <v>3719</v>
      </c>
      <c r="E13" s="1">
        <f>E12+D11+C10+B9</f>
        <v>3470</v>
      </c>
      <c r="F13" s="1">
        <f>F12+E11+D10+C9+B8</f>
        <v>2880</v>
      </c>
      <c r="G13" s="1">
        <f>G12+F11+E10+D9+C8</f>
        <v>3707</v>
      </c>
      <c r="H13" s="1">
        <f>H12+G11+F10+E9+D8</f>
        <v>3115</v>
      </c>
      <c r="I13" s="2">
        <f>B13+C13+D13+E13+F13+G13+H13</f>
        <v>18921</v>
      </c>
    </row>
    <row r="14" spans="1:103">
      <c r="A14" t="s">
        <v>10</v>
      </c>
      <c r="B14" s="1">
        <v>3009</v>
      </c>
      <c r="C14" s="1">
        <v>3104</v>
      </c>
      <c r="D14" s="1">
        <v>3212</v>
      </c>
      <c r="E14" s="1">
        <v>3292</v>
      </c>
      <c r="F14" s="1">
        <v>3326</v>
      </c>
      <c r="G14" s="1">
        <v>3332</v>
      </c>
      <c r="H14" s="1">
        <v>3344</v>
      </c>
      <c r="I14" s="1">
        <v>22619</v>
      </c>
    </row>
    <row r="15" spans="1:103">
      <c r="A15" t="s">
        <v>11</v>
      </c>
      <c r="B15" s="9">
        <f t="shared" ref="B15:I15" si="0">B13/B14*100</f>
        <v>24.526420737786641</v>
      </c>
      <c r="C15" s="9">
        <f t="shared" si="0"/>
        <v>41.623711340206185</v>
      </c>
      <c r="D15" s="8">
        <f t="shared" si="0"/>
        <v>115.78455790784558</v>
      </c>
      <c r="E15" s="8">
        <f t="shared" si="0"/>
        <v>105.40704738760631</v>
      </c>
      <c r="F15" s="8">
        <f t="shared" si="0"/>
        <v>86.590499098015641</v>
      </c>
      <c r="G15" s="8">
        <f t="shared" si="0"/>
        <v>111.25450180072029</v>
      </c>
      <c r="H15" s="8">
        <f t="shared" si="0"/>
        <v>93.151913875598098</v>
      </c>
      <c r="I15" s="8">
        <f t="shared" si="0"/>
        <v>83.650912949290429</v>
      </c>
    </row>
    <row r="16" spans="1:103">
      <c r="A16" t="s">
        <v>12</v>
      </c>
      <c r="B16" s="6">
        <f t="shared" ref="B16:H16" si="1">B14-B13</f>
        <v>2271</v>
      </c>
      <c r="C16" s="6">
        <f t="shared" si="1"/>
        <v>1812</v>
      </c>
      <c r="D16" s="7">
        <v>0</v>
      </c>
      <c r="E16" s="7">
        <v>0</v>
      </c>
      <c r="F16" s="6">
        <f t="shared" si="1"/>
        <v>446</v>
      </c>
      <c r="G16" s="7">
        <v>0</v>
      </c>
      <c r="H16" s="6">
        <f t="shared" si="1"/>
        <v>229</v>
      </c>
      <c r="I16" s="6">
        <f>SUM(B16:H16)</f>
        <v>4758</v>
      </c>
      <c r="J16" s="3"/>
    </row>
    <row r="18" spans="1:103">
      <c r="A18" t="s">
        <v>34</v>
      </c>
    </row>
    <row r="19" spans="1:103" ht="15.75" thickBot="1"/>
    <row r="20" spans="1:103" ht="16.5" thickTop="1">
      <c r="A20" s="192" t="s">
        <v>13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4"/>
    </row>
    <row r="21" spans="1:103" ht="15.75">
      <c r="A21" s="188" t="s">
        <v>22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95"/>
    </row>
    <row r="22" spans="1:103" ht="15.75">
      <c r="A22" s="188" t="s">
        <v>14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95"/>
    </row>
    <row r="23" spans="1:103" ht="15.75">
      <c r="A23" s="188" t="s">
        <v>18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95"/>
    </row>
    <row r="24" spans="1:103" ht="15.75">
      <c r="A24" s="188" t="s">
        <v>16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95"/>
    </row>
    <row r="25" spans="1:103" ht="16.5" thickBot="1">
      <c r="A25" s="196" t="s">
        <v>17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1"/>
    </row>
    <row r="26" spans="1:103" ht="16.5" thickTop="1" thickBot="1">
      <c r="A26" t="s">
        <v>8</v>
      </c>
      <c r="B26" t="s">
        <v>0</v>
      </c>
      <c r="C26" t="s">
        <v>1</v>
      </c>
      <c r="D26" t="s">
        <v>2</v>
      </c>
      <c r="E26" t="s">
        <v>3</v>
      </c>
      <c r="F26" t="s">
        <v>4</v>
      </c>
      <c r="G26" t="s">
        <v>5</v>
      </c>
      <c r="H26" t="s">
        <v>6</v>
      </c>
      <c r="I26" t="s">
        <v>7</v>
      </c>
    </row>
    <row r="27" spans="1:103" ht="17.25" thickTop="1" thickBot="1">
      <c r="A27" s="36">
        <v>2013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12">
        <v>0</v>
      </c>
      <c r="H27" s="12">
        <v>0</v>
      </c>
      <c r="I27" s="39">
        <v>0</v>
      </c>
    </row>
    <row r="28" spans="1:103" ht="17.25" thickTop="1" thickBot="1">
      <c r="A28" s="12">
        <v>2014</v>
      </c>
      <c r="B28" s="42">
        <v>6</v>
      </c>
      <c r="C28" s="42">
        <v>0</v>
      </c>
      <c r="D28" s="43">
        <v>2219</v>
      </c>
      <c r="E28" s="43">
        <v>2357</v>
      </c>
      <c r="F28" s="43">
        <v>2046</v>
      </c>
      <c r="G28" s="42">
        <v>898</v>
      </c>
      <c r="H28" s="42">
        <v>6</v>
      </c>
      <c r="I28" s="43">
        <v>7532</v>
      </c>
    </row>
    <row r="29" spans="1:103" ht="17.25" thickTop="1" thickBot="1">
      <c r="A29" s="12">
        <v>2015</v>
      </c>
      <c r="B29" s="43">
        <v>1132</v>
      </c>
      <c r="C29" s="43">
        <v>1730</v>
      </c>
      <c r="D29" s="43">
        <v>1971</v>
      </c>
      <c r="E29" s="43">
        <v>1282</v>
      </c>
      <c r="F29" s="42">
        <v>998</v>
      </c>
      <c r="G29" s="42">
        <v>273</v>
      </c>
      <c r="H29" s="42">
        <v>4</v>
      </c>
      <c r="I29" s="43">
        <v>7390</v>
      </c>
    </row>
    <row r="30" spans="1:103" ht="17.25" thickTop="1" thickBot="1">
      <c r="A30" s="12">
        <v>2016</v>
      </c>
      <c r="B30" s="42">
        <v>229</v>
      </c>
      <c r="C30" s="42">
        <v>410</v>
      </c>
      <c r="D30" s="42">
        <v>381</v>
      </c>
      <c r="E30" s="42">
        <v>361</v>
      </c>
      <c r="F30" s="42">
        <v>181</v>
      </c>
      <c r="G30" s="42">
        <v>76</v>
      </c>
      <c r="H30" s="42">
        <v>23</v>
      </c>
      <c r="I30" s="43">
        <v>1661</v>
      </c>
    </row>
    <row r="31" spans="1:103" ht="17.25" thickTop="1" thickBot="1">
      <c r="A31" s="12">
        <v>2017</v>
      </c>
      <c r="B31" s="42">
        <v>234</v>
      </c>
      <c r="C31" s="42">
        <v>441</v>
      </c>
      <c r="D31" s="42">
        <v>229</v>
      </c>
      <c r="E31" s="42">
        <v>186</v>
      </c>
      <c r="F31" s="42">
        <v>191</v>
      </c>
      <c r="G31" s="42">
        <v>105</v>
      </c>
      <c r="H31" s="42">
        <v>0</v>
      </c>
      <c r="I31" s="42">
        <f>SUM(B31:H31)</f>
        <v>1386</v>
      </c>
    </row>
    <row r="32" spans="1:103" ht="15.75" thickTop="1">
      <c r="A32" t="s">
        <v>9</v>
      </c>
      <c r="B32" s="1">
        <f>B31</f>
        <v>234</v>
      </c>
      <c r="C32" s="1">
        <f>C31+B30</f>
        <v>670</v>
      </c>
      <c r="D32" s="1">
        <f>D31+C30+B29</f>
        <v>1771</v>
      </c>
      <c r="E32" s="1">
        <f>E31+D30+C29+B28</f>
        <v>2303</v>
      </c>
      <c r="F32" s="1">
        <f>F31+E30+D29+C28+B27</f>
        <v>2523</v>
      </c>
      <c r="G32" s="1">
        <f>G31+F30+E29+D28+C27</f>
        <v>3787</v>
      </c>
      <c r="H32" s="1">
        <f>H31+G30+F29+E28+D27</f>
        <v>3431</v>
      </c>
      <c r="I32" s="2">
        <f>SUM(B32:H32)</f>
        <v>14719</v>
      </c>
    </row>
    <row r="33" spans="1:103">
      <c r="A33" t="s">
        <v>10</v>
      </c>
      <c r="B33" s="1">
        <v>3009</v>
      </c>
      <c r="C33" s="1">
        <v>3104</v>
      </c>
      <c r="D33" s="1">
        <v>3212</v>
      </c>
      <c r="E33" s="1">
        <v>3292</v>
      </c>
      <c r="F33" s="1">
        <v>3326</v>
      </c>
      <c r="G33" s="1">
        <v>3332</v>
      </c>
      <c r="H33" s="1">
        <v>3344</v>
      </c>
      <c r="I33" s="1">
        <v>22619</v>
      </c>
    </row>
    <row r="34" spans="1:103">
      <c r="A34" t="s">
        <v>11</v>
      </c>
      <c r="B34" s="9">
        <f t="shared" ref="B34:I34" si="2">B32/B33*100</f>
        <v>7.7766699900299106</v>
      </c>
      <c r="C34" s="9">
        <f t="shared" si="2"/>
        <v>21.585051546391753</v>
      </c>
      <c r="D34" s="9">
        <f t="shared" si="2"/>
        <v>55.136986301369859</v>
      </c>
      <c r="E34" s="9">
        <f t="shared" si="2"/>
        <v>69.957472660996359</v>
      </c>
      <c r="F34" s="9">
        <f t="shared" si="2"/>
        <v>75.856885147324121</v>
      </c>
      <c r="G34" s="8">
        <f t="shared" si="2"/>
        <v>113.65546218487394</v>
      </c>
      <c r="H34" s="8">
        <f t="shared" si="2"/>
        <v>102.60167464114834</v>
      </c>
      <c r="I34" s="9">
        <f t="shared" si="2"/>
        <v>65.073610681285643</v>
      </c>
    </row>
    <row r="35" spans="1:103">
      <c r="A35" t="s">
        <v>12</v>
      </c>
      <c r="B35" s="3">
        <f t="shared" ref="B35:F35" si="3">B33-B32</f>
        <v>2775</v>
      </c>
      <c r="C35" s="3">
        <f t="shared" si="3"/>
        <v>2434</v>
      </c>
      <c r="D35" s="1">
        <f t="shared" si="3"/>
        <v>1441</v>
      </c>
      <c r="E35" s="1">
        <f t="shared" si="3"/>
        <v>989</v>
      </c>
      <c r="F35" s="3">
        <f t="shared" si="3"/>
        <v>803</v>
      </c>
      <c r="G35" s="1">
        <v>0</v>
      </c>
      <c r="H35" s="3">
        <v>0</v>
      </c>
      <c r="I35" s="3">
        <f>SUM(B35:H35)</f>
        <v>8442</v>
      </c>
    </row>
    <row r="37" spans="1:103">
      <c r="A37" t="s">
        <v>34</v>
      </c>
    </row>
    <row r="38" spans="1:103" ht="15.75" thickBot="1"/>
    <row r="39" spans="1:103" ht="16.5" thickTop="1">
      <c r="A39" s="192" t="s">
        <v>13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4"/>
    </row>
    <row r="40" spans="1:103" ht="15.75">
      <c r="A40" s="188" t="s">
        <v>22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95"/>
    </row>
    <row r="41" spans="1:103" ht="15.75">
      <c r="A41" s="188" t="s">
        <v>19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95"/>
    </row>
    <row r="42" spans="1:103" ht="15.75">
      <c r="A42" s="188" t="s">
        <v>15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95"/>
    </row>
    <row r="43" spans="1:103" ht="15.75">
      <c r="A43" s="188" t="s">
        <v>20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95"/>
    </row>
    <row r="44" spans="1:103" ht="16.5" thickBot="1">
      <c r="A44" s="196" t="s">
        <v>17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1"/>
    </row>
    <row r="45" spans="1:103" ht="16.5" thickTop="1" thickBot="1">
      <c r="A45" t="s">
        <v>8</v>
      </c>
      <c r="D45" t="s">
        <v>2</v>
      </c>
      <c r="E45" t="s">
        <v>3</v>
      </c>
      <c r="F45" t="s">
        <v>4</v>
      </c>
      <c r="G45" t="s">
        <v>5</v>
      </c>
      <c r="I45" t="s">
        <v>21</v>
      </c>
    </row>
    <row r="46" spans="1:103" ht="17.25" thickTop="1" thickBot="1">
      <c r="A46" s="12">
        <v>2017</v>
      </c>
      <c r="B46" s="12"/>
      <c r="C46" s="118"/>
      <c r="D46" s="89">
        <v>27</v>
      </c>
      <c r="E46" s="98">
        <v>36</v>
      </c>
      <c r="F46" s="88">
        <v>27</v>
      </c>
      <c r="G46" s="89">
        <v>10</v>
      </c>
      <c r="H46" s="92"/>
      <c r="I46" s="93">
        <f>SUM(D46:H46)</f>
        <v>100</v>
      </c>
    </row>
    <row r="47" spans="1:103" ht="17.25" thickTop="1" thickBot="1">
      <c r="A47" t="s">
        <v>9</v>
      </c>
      <c r="B47" s="1"/>
      <c r="C47" s="1"/>
      <c r="D47" s="90">
        <f>D46</f>
        <v>27</v>
      </c>
      <c r="E47" s="90">
        <f>E46</f>
        <v>36</v>
      </c>
      <c r="F47" s="90">
        <f>F46</f>
        <v>27</v>
      </c>
      <c r="G47" s="90">
        <f>G46</f>
        <v>10</v>
      </c>
      <c r="H47" s="91"/>
      <c r="I47" s="94">
        <f>SUM(D47:H47)</f>
        <v>100</v>
      </c>
      <c r="J47" s="95"/>
    </row>
    <row r="48" spans="1:103" ht="15.75" thickBot="1">
      <c r="A48" s="124" t="s">
        <v>10</v>
      </c>
      <c r="B48" s="125"/>
      <c r="C48" s="125"/>
      <c r="D48" s="115">
        <v>3279</v>
      </c>
      <c r="E48" s="115">
        <v>3356</v>
      </c>
      <c r="F48" s="115">
        <v>3370</v>
      </c>
      <c r="G48" s="115">
        <v>3345</v>
      </c>
      <c r="H48" s="116"/>
      <c r="I48" s="117">
        <f>SUM(D48:H48)</f>
        <v>13350</v>
      </c>
    </row>
    <row r="49" spans="1:9" ht="15.75" thickBot="1">
      <c r="A49" t="s">
        <v>11</v>
      </c>
      <c r="B49" s="4"/>
      <c r="C49" s="4"/>
      <c r="D49" s="126">
        <f>D47/D48*100</f>
        <v>0.82342177493138147</v>
      </c>
      <c r="E49" s="127">
        <f t="shared" ref="E49:G49" si="4">E47/E48*100</f>
        <v>1.0727056019070322</v>
      </c>
      <c r="F49" s="127">
        <f t="shared" si="4"/>
        <v>0.80118694362017806</v>
      </c>
      <c r="G49" s="127">
        <f t="shared" si="4"/>
        <v>0.29895366218236175</v>
      </c>
      <c r="H49" s="127"/>
      <c r="I49" s="128">
        <f t="shared" ref="I49" si="5">I47/I48*100</f>
        <v>0.74906367041198507</v>
      </c>
    </row>
    <row r="50" spans="1:9" ht="15.75" thickBot="1">
      <c r="A50" t="s">
        <v>12</v>
      </c>
      <c r="B50" s="3"/>
      <c r="C50" s="96"/>
      <c r="D50" s="99">
        <f>D48-D47</f>
        <v>3252</v>
      </c>
      <c r="E50" s="100">
        <f>E48-E47</f>
        <v>3320</v>
      </c>
      <c r="F50" s="101">
        <f>F48-F47</f>
        <v>3343</v>
      </c>
      <c r="G50" s="100">
        <f>G48-G47</f>
        <v>3335</v>
      </c>
      <c r="H50" s="101"/>
      <c r="I50" s="97">
        <f>I48-I47</f>
        <v>13250</v>
      </c>
    </row>
    <row r="52" spans="1:9">
      <c r="A52" t="s">
        <v>34</v>
      </c>
    </row>
  </sheetData>
  <mergeCells count="18">
    <mergeCell ref="A44:CY44"/>
    <mergeCell ref="A20:CY20"/>
    <mergeCell ref="A21:CY21"/>
    <mergeCell ref="A22:CY22"/>
    <mergeCell ref="A23:CY23"/>
    <mergeCell ref="A24:CY24"/>
    <mergeCell ref="A25:CY25"/>
    <mergeCell ref="A39:CY39"/>
    <mergeCell ref="A40:CY40"/>
    <mergeCell ref="A41:CY41"/>
    <mergeCell ref="A42:CY42"/>
    <mergeCell ref="A43:CY43"/>
    <mergeCell ref="A6:CY6"/>
    <mergeCell ref="A1:CY1"/>
    <mergeCell ref="A2:CY2"/>
    <mergeCell ref="A3:CY3"/>
    <mergeCell ref="A4:CY4"/>
    <mergeCell ref="A5:CY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Y51"/>
  <sheetViews>
    <sheetView tabSelected="1" workbookViewId="0">
      <selection activeCell="A41" sqref="A41:CY41"/>
    </sheetView>
  </sheetViews>
  <sheetFormatPr defaultRowHeight="15"/>
  <cols>
    <col min="1" max="1" width="26" customWidth="1"/>
    <col min="9" max="9" width="10.28515625" customWidth="1"/>
  </cols>
  <sheetData>
    <row r="1" spans="1:103" ht="15.75">
      <c r="A1" s="188" t="s">
        <v>43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95"/>
    </row>
    <row r="2" spans="1:103" ht="15.75">
      <c r="A2" s="188" t="s">
        <v>14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95"/>
    </row>
    <row r="3" spans="1:103" ht="15.75">
      <c r="A3" s="188" t="s">
        <v>15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95"/>
    </row>
    <row r="4" spans="1:103" ht="15.75">
      <c r="A4" s="188" t="s">
        <v>16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95"/>
    </row>
    <row r="5" spans="1:103" ht="16.5" thickBot="1">
      <c r="A5" s="196" t="s">
        <v>17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  <c r="CW5" s="190"/>
      <c r="CX5" s="190"/>
      <c r="CY5" s="191"/>
    </row>
    <row r="6" spans="1:103" ht="16.5" thickTop="1" thickBot="1">
      <c r="A6" t="s">
        <v>8</v>
      </c>
      <c r="B6" t="s">
        <v>0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</row>
    <row r="7" spans="1:103" ht="17.25" thickTop="1" thickBot="1">
      <c r="A7" s="36">
        <v>2013</v>
      </c>
      <c r="B7" s="38">
        <v>28</v>
      </c>
      <c r="C7" s="38">
        <v>2</v>
      </c>
      <c r="D7" s="38">
        <v>4</v>
      </c>
      <c r="E7" s="38">
        <v>1</v>
      </c>
      <c r="F7" s="38">
        <v>0</v>
      </c>
      <c r="G7" s="12">
        <v>0</v>
      </c>
      <c r="H7" s="12">
        <v>43</v>
      </c>
      <c r="I7" s="39">
        <f t="shared" ref="I7:I12" si="0">SUM(B7:H7)</f>
        <v>78</v>
      </c>
    </row>
    <row r="8" spans="1:103" ht="17.25" thickTop="1" thickBot="1">
      <c r="A8" s="12">
        <v>2014</v>
      </c>
      <c r="B8" s="12">
        <v>20</v>
      </c>
      <c r="C8" s="12">
        <v>14</v>
      </c>
      <c r="D8" s="12">
        <v>2724</v>
      </c>
      <c r="E8" s="12">
        <v>2084</v>
      </c>
      <c r="F8" s="12">
        <v>2167</v>
      </c>
      <c r="G8" s="12">
        <v>8</v>
      </c>
      <c r="H8" s="12">
        <v>107</v>
      </c>
      <c r="I8" s="38">
        <f t="shared" si="0"/>
        <v>7124</v>
      </c>
    </row>
    <row r="9" spans="1:103" ht="17.25" thickTop="1" thickBot="1">
      <c r="A9" s="12">
        <v>2015</v>
      </c>
      <c r="B9" s="12">
        <v>2332</v>
      </c>
      <c r="C9" s="12">
        <v>1844</v>
      </c>
      <c r="D9" s="12">
        <v>1202</v>
      </c>
      <c r="E9" s="12">
        <v>119</v>
      </c>
      <c r="F9" s="12">
        <v>52</v>
      </c>
      <c r="G9" s="12">
        <v>18</v>
      </c>
      <c r="H9" s="12">
        <v>38</v>
      </c>
      <c r="I9" s="38">
        <f t="shared" si="0"/>
        <v>5605</v>
      </c>
    </row>
    <row r="10" spans="1:103" ht="17.25" thickTop="1" thickBot="1">
      <c r="A10" s="12">
        <v>2016</v>
      </c>
      <c r="B10" s="12">
        <v>1561</v>
      </c>
      <c r="C10" s="12">
        <v>253</v>
      </c>
      <c r="D10" s="12">
        <v>102</v>
      </c>
      <c r="E10" s="12">
        <v>96</v>
      </c>
      <c r="F10" s="12">
        <v>51</v>
      </c>
      <c r="G10" s="12">
        <v>7</v>
      </c>
      <c r="H10" s="12">
        <v>18</v>
      </c>
      <c r="I10" s="38">
        <f t="shared" si="0"/>
        <v>2088</v>
      </c>
    </row>
    <row r="11" spans="1:103" ht="17.25" thickTop="1" thickBot="1">
      <c r="A11" s="12">
        <v>2017</v>
      </c>
      <c r="B11" s="12">
        <v>870</v>
      </c>
      <c r="C11" s="12">
        <v>187</v>
      </c>
      <c r="D11" s="12">
        <v>74</v>
      </c>
      <c r="E11" s="12">
        <v>57</v>
      </c>
      <c r="F11" s="12">
        <v>51</v>
      </c>
      <c r="G11" s="12">
        <v>20</v>
      </c>
      <c r="H11" s="12">
        <v>13</v>
      </c>
      <c r="I11" s="38">
        <f t="shared" si="0"/>
        <v>1272</v>
      </c>
    </row>
    <row r="12" spans="1:103" ht="15.75" thickTop="1">
      <c r="A12" t="s">
        <v>9</v>
      </c>
      <c r="B12" s="1">
        <f>B11</f>
        <v>870</v>
      </c>
      <c r="C12" s="1">
        <f>C11+B10</f>
        <v>1748</v>
      </c>
      <c r="D12" s="1">
        <f>D11+C10+B9</f>
        <v>2659</v>
      </c>
      <c r="E12" s="1">
        <f>E11+D10+C9+B8</f>
        <v>2023</v>
      </c>
      <c r="F12" s="1">
        <f>F11+E10+D9+C8+B7</f>
        <v>1391</v>
      </c>
      <c r="G12" s="1">
        <f>G11+F10+E9+D8+C7</f>
        <v>2916</v>
      </c>
      <c r="H12" s="1">
        <f>H11+G10+F9+E8+D7</f>
        <v>2160</v>
      </c>
      <c r="I12" s="2">
        <f t="shared" si="0"/>
        <v>13767</v>
      </c>
    </row>
    <row r="13" spans="1:103">
      <c r="A13" t="s">
        <v>10</v>
      </c>
      <c r="B13" s="1">
        <v>2113</v>
      </c>
      <c r="C13" s="1">
        <v>2210</v>
      </c>
      <c r="D13" s="1">
        <v>2325</v>
      </c>
      <c r="E13" s="1">
        <v>2414</v>
      </c>
      <c r="F13" s="1">
        <v>2456</v>
      </c>
      <c r="G13" s="1">
        <v>2472</v>
      </c>
      <c r="H13" s="1">
        <v>2495</v>
      </c>
      <c r="I13" s="1">
        <v>16485</v>
      </c>
    </row>
    <row r="14" spans="1:103">
      <c r="A14" s="61" t="s">
        <v>11</v>
      </c>
      <c r="B14" s="72">
        <f t="shared" ref="B14:I14" si="1">B12/B13*100</f>
        <v>41.173686701372461</v>
      </c>
      <c r="C14" s="73">
        <f t="shared" si="1"/>
        <v>79.095022624434392</v>
      </c>
      <c r="D14" s="77">
        <f t="shared" si="1"/>
        <v>114.36559139784946</v>
      </c>
      <c r="E14" s="73">
        <f t="shared" si="1"/>
        <v>83.802816901408448</v>
      </c>
      <c r="F14" s="79">
        <f t="shared" si="1"/>
        <v>56.63680781758957</v>
      </c>
      <c r="G14" s="78">
        <f t="shared" si="1"/>
        <v>117.96116504854368</v>
      </c>
      <c r="H14" s="8">
        <f t="shared" si="1"/>
        <v>86.573146292585164</v>
      </c>
      <c r="I14" s="8">
        <f t="shared" si="1"/>
        <v>83.512283894449496</v>
      </c>
    </row>
    <row r="15" spans="1:103">
      <c r="A15" t="s">
        <v>12</v>
      </c>
      <c r="B15" s="6">
        <f t="shared" ref="B15:F15" si="2">B13-B12</f>
        <v>1243</v>
      </c>
      <c r="C15" s="6">
        <f t="shared" si="2"/>
        <v>462</v>
      </c>
      <c r="D15" s="75">
        <v>0</v>
      </c>
      <c r="E15" s="7">
        <v>0</v>
      </c>
      <c r="F15" s="76">
        <f t="shared" si="2"/>
        <v>1065</v>
      </c>
      <c r="G15" s="7">
        <v>0</v>
      </c>
      <c r="H15" s="6">
        <v>0</v>
      </c>
      <c r="I15" s="6">
        <f>SUM(B15:H15)</f>
        <v>2770</v>
      </c>
    </row>
    <row r="17" spans="1:103">
      <c r="A17" t="s">
        <v>34</v>
      </c>
    </row>
    <row r="18" spans="1:103" ht="15.75" thickBot="1"/>
    <row r="19" spans="1:103" ht="16.5" thickTop="1">
      <c r="A19" s="192" t="s">
        <v>13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4"/>
    </row>
    <row r="20" spans="1:103" ht="15.75">
      <c r="A20" s="188" t="s">
        <v>43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/>
      <c r="CX20" s="189"/>
      <c r="CY20" s="195"/>
    </row>
    <row r="21" spans="1:103" ht="15.75">
      <c r="A21" s="188" t="s">
        <v>14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95"/>
    </row>
    <row r="22" spans="1:103" ht="15.75">
      <c r="A22" s="188" t="s">
        <v>18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95"/>
    </row>
    <row r="23" spans="1:103" ht="15.75">
      <c r="A23" s="188" t="s">
        <v>16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95"/>
    </row>
    <row r="24" spans="1:103" ht="16.5" thickBot="1">
      <c r="A24" s="196" t="s">
        <v>17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  <c r="BX24" s="190"/>
      <c r="BY24" s="190"/>
      <c r="BZ24" s="190"/>
      <c r="CA24" s="190"/>
      <c r="CB24" s="190"/>
      <c r="CC24" s="190"/>
      <c r="CD24" s="190"/>
      <c r="CE24" s="190"/>
      <c r="CF24" s="190"/>
      <c r="CG24" s="190"/>
      <c r="CH24" s="190"/>
      <c r="CI24" s="190"/>
      <c r="CJ24" s="190"/>
      <c r="CK24" s="190"/>
      <c r="CL24" s="190"/>
      <c r="CM24" s="190"/>
      <c r="CN24" s="190"/>
      <c r="CO24" s="190"/>
      <c r="CP24" s="190"/>
      <c r="CQ24" s="190"/>
      <c r="CR24" s="190"/>
      <c r="CS24" s="190"/>
      <c r="CT24" s="190"/>
      <c r="CU24" s="190"/>
      <c r="CV24" s="190"/>
      <c r="CW24" s="190"/>
      <c r="CX24" s="190"/>
      <c r="CY24" s="191"/>
    </row>
    <row r="25" spans="1:103" ht="16.5" thickTop="1" thickBot="1">
      <c r="A25" t="s">
        <v>8</v>
      </c>
      <c r="B25" t="s">
        <v>0</v>
      </c>
      <c r="C25" t="s">
        <v>1</v>
      </c>
      <c r="D25" t="s">
        <v>2</v>
      </c>
      <c r="E25" t="s">
        <v>3</v>
      </c>
      <c r="F25" t="s">
        <v>4</v>
      </c>
      <c r="G25" t="s">
        <v>5</v>
      </c>
      <c r="H25" t="s">
        <v>6</v>
      </c>
      <c r="I25" t="s">
        <v>7</v>
      </c>
    </row>
    <row r="26" spans="1:103" ht="17.25" thickTop="1" thickBot="1">
      <c r="A26" s="36">
        <v>2013</v>
      </c>
      <c r="B26" s="38">
        <v>33</v>
      </c>
      <c r="C26" s="38">
        <v>1</v>
      </c>
      <c r="D26" s="38">
        <v>1</v>
      </c>
      <c r="E26" s="38">
        <v>2</v>
      </c>
      <c r="F26" s="38">
        <v>1</v>
      </c>
      <c r="G26" s="12">
        <v>0</v>
      </c>
      <c r="H26" s="12">
        <v>33</v>
      </c>
      <c r="I26" s="39">
        <f t="shared" ref="I26:I31" si="3">SUM(B26:H26)</f>
        <v>71</v>
      </c>
    </row>
    <row r="27" spans="1:103" ht="17.25" thickTop="1" thickBot="1">
      <c r="A27" s="12">
        <v>2014</v>
      </c>
      <c r="B27" s="12">
        <v>16</v>
      </c>
      <c r="C27" s="12">
        <v>3</v>
      </c>
      <c r="D27" s="12">
        <v>1195</v>
      </c>
      <c r="E27" s="12">
        <v>1785</v>
      </c>
      <c r="F27" s="12">
        <v>1918</v>
      </c>
      <c r="G27" s="12">
        <v>569</v>
      </c>
      <c r="H27" s="12">
        <v>67</v>
      </c>
      <c r="I27" s="12">
        <f t="shared" si="3"/>
        <v>5553</v>
      </c>
    </row>
    <row r="28" spans="1:103" ht="17.25" thickTop="1" thickBot="1">
      <c r="A28" s="12">
        <v>2015</v>
      </c>
      <c r="B28" s="12">
        <v>572</v>
      </c>
      <c r="C28" s="12">
        <v>1309</v>
      </c>
      <c r="D28" s="12">
        <v>1526</v>
      </c>
      <c r="E28" s="12">
        <v>361</v>
      </c>
      <c r="F28" s="12">
        <v>111</v>
      </c>
      <c r="G28" s="12">
        <v>87</v>
      </c>
      <c r="H28" s="12">
        <v>59</v>
      </c>
      <c r="I28" s="12">
        <f t="shared" si="3"/>
        <v>4025</v>
      </c>
    </row>
    <row r="29" spans="1:103" ht="17.25" thickTop="1" thickBot="1">
      <c r="A29" s="12">
        <v>2016</v>
      </c>
      <c r="B29" s="12">
        <v>667</v>
      </c>
      <c r="C29" s="12">
        <v>544</v>
      </c>
      <c r="D29" s="12">
        <v>273</v>
      </c>
      <c r="E29" s="12">
        <v>238</v>
      </c>
      <c r="F29" s="12">
        <v>94</v>
      </c>
      <c r="G29" s="12">
        <v>46</v>
      </c>
      <c r="H29" s="12">
        <v>10</v>
      </c>
      <c r="I29" s="12">
        <f t="shared" si="3"/>
        <v>1872</v>
      </c>
    </row>
    <row r="30" spans="1:103" ht="17.25" thickTop="1" thickBot="1">
      <c r="A30" s="12">
        <v>2017</v>
      </c>
      <c r="B30" s="12">
        <v>409</v>
      </c>
      <c r="C30" s="12">
        <v>421</v>
      </c>
      <c r="D30" s="12">
        <v>140</v>
      </c>
      <c r="E30" s="12">
        <v>114</v>
      </c>
      <c r="F30" s="12">
        <v>97</v>
      </c>
      <c r="G30" s="12">
        <v>42</v>
      </c>
      <c r="H30" s="12">
        <v>6</v>
      </c>
      <c r="I30" s="38">
        <f t="shared" si="3"/>
        <v>1229</v>
      </c>
    </row>
    <row r="31" spans="1:103" ht="15.75" thickTop="1">
      <c r="A31" t="s">
        <v>9</v>
      </c>
      <c r="B31" s="1">
        <f>B30</f>
        <v>409</v>
      </c>
      <c r="C31" s="1">
        <f>C30+B29</f>
        <v>1088</v>
      </c>
      <c r="D31" s="1">
        <f>D30+C29+B28</f>
        <v>1256</v>
      </c>
      <c r="E31" s="1">
        <f>E30+D29+C28+B27</f>
        <v>1712</v>
      </c>
      <c r="F31" s="1">
        <f>F30+E29+D28+C27+B26</f>
        <v>1897</v>
      </c>
      <c r="G31" s="1">
        <f>G30+F29+E28+D27+C26</f>
        <v>1693</v>
      </c>
      <c r="H31" s="1">
        <f>H30+G29+F28+E27+D26</f>
        <v>1949</v>
      </c>
      <c r="I31" s="2">
        <f t="shared" si="3"/>
        <v>10004</v>
      </c>
    </row>
    <row r="32" spans="1:103">
      <c r="A32" t="s">
        <v>10</v>
      </c>
      <c r="B32" s="1">
        <v>2113</v>
      </c>
      <c r="C32" s="1">
        <v>2210</v>
      </c>
      <c r="D32" s="1">
        <v>2325</v>
      </c>
      <c r="E32" s="1">
        <v>2414</v>
      </c>
      <c r="F32" s="1">
        <v>2456</v>
      </c>
      <c r="G32" s="1">
        <v>2472</v>
      </c>
      <c r="H32" s="1">
        <v>2495</v>
      </c>
      <c r="I32" s="1">
        <v>16485</v>
      </c>
    </row>
    <row r="33" spans="1:103">
      <c r="A33" s="61" t="s">
        <v>11</v>
      </c>
      <c r="B33" s="9">
        <f t="shared" ref="B33:I33" si="4">B31/B32*100</f>
        <v>19.356365357311876</v>
      </c>
      <c r="C33" s="72">
        <f t="shared" si="4"/>
        <v>49.230769230769234</v>
      </c>
      <c r="D33" s="72">
        <f t="shared" si="4"/>
        <v>54.021505376344081</v>
      </c>
      <c r="E33" s="87">
        <f t="shared" si="4"/>
        <v>70.919635459817727</v>
      </c>
      <c r="F33" s="72">
        <f t="shared" si="4"/>
        <v>77.239413680781752</v>
      </c>
      <c r="G33" s="72">
        <f t="shared" si="4"/>
        <v>68.48705501618123</v>
      </c>
      <c r="H33" s="72">
        <f t="shared" si="4"/>
        <v>78.116232464929851</v>
      </c>
      <c r="I33" s="79">
        <f t="shared" si="4"/>
        <v>60.685471640885659</v>
      </c>
      <c r="J33" s="71"/>
    </row>
    <row r="34" spans="1:103">
      <c r="A34" t="s">
        <v>12</v>
      </c>
      <c r="B34" s="69">
        <f t="shared" ref="B34:H34" si="5">B32-B31</f>
        <v>1704</v>
      </c>
      <c r="C34" s="69">
        <f t="shared" si="5"/>
        <v>1122</v>
      </c>
      <c r="D34" s="1">
        <f t="shared" si="5"/>
        <v>1069</v>
      </c>
      <c r="E34" s="70">
        <f t="shared" si="5"/>
        <v>702</v>
      </c>
      <c r="F34" s="3">
        <f t="shared" si="5"/>
        <v>559</v>
      </c>
      <c r="G34" s="1">
        <f t="shared" si="5"/>
        <v>779</v>
      </c>
      <c r="H34" s="3">
        <f t="shared" si="5"/>
        <v>546</v>
      </c>
      <c r="I34" s="69">
        <f>SUM(B34:H34)</f>
        <v>6481</v>
      </c>
    </row>
    <row r="36" spans="1:103">
      <c r="A36" t="s">
        <v>34</v>
      </c>
    </row>
    <row r="37" spans="1:103" ht="15.75" thickBot="1"/>
    <row r="38" spans="1:103" ht="16.5" thickTop="1">
      <c r="A38" s="192" t="s">
        <v>13</v>
      </c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3"/>
      <c r="CG38" s="193"/>
      <c r="CH38" s="193"/>
      <c r="CI38" s="193"/>
      <c r="CJ38" s="193"/>
      <c r="CK38" s="193"/>
      <c r="CL38" s="193"/>
      <c r="CM38" s="193"/>
      <c r="CN38" s="193"/>
      <c r="CO38" s="193"/>
      <c r="CP38" s="193"/>
      <c r="CQ38" s="193"/>
      <c r="CR38" s="193"/>
      <c r="CS38" s="193"/>
      <c r="CT38" s="193"/>
      <c r="CU38" s="193"/>
      <c r="CV38" s="193"/>
      <c r="CW38" s="193"/>
      <c r="CX38" s="193"/>
      <c r="CY38" s="194"/>
    </row>
    <row r="39" spans="1:103" ht="15.75">
      <c r="A39" s="188" t="s">
        <v>43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89"/>
      <c r="CU39" s="189"/>
      <c r="CV39" s="189"/>
      <c r="CW39" s="189"/>
      <c r="CX39" s="189"/>
      <c r="CY39" s="195"/>
    </row>
    <row r="40" spans="1:103" ht="15.75">
      <c r="A40" s="188" t="s">
        <v>19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95"/>
    </row>
    <row r="41" spans="1:103" ht="15.75">
      <c r="A41" s="188" t="s">
        <v>15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95"/>
    </row>
    <row r="42" spans="1:103" ht="15.75">
      <c r="A42" s="188" t="s">
        <v>20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95"/>
    </row>
    <row r="43" spans="1:103" ht="16.5" thickBot="1">
      <c r="A43" s="196" t="s">
        <v>30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0"/>
      <c r="BN43" s="190"/>
      <c r="BO43" s="190"/>
      <c r="BP43" s="190"/>
      <c r="BQ43" s="190"/>
      <c r="BR43" s="190"/>
      <c r="BS43" s="190"/>
      <c r="BT43" s="190"/>
      <c r="BU43" s="190"/>
      <c r="BV43" s="190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  <c r="CG43" s="190"/>
      <c r="CH43" s="190"/>
      <c r="CI43" s="190"/>
      <c r="CJ43" s="190"/>
      <c r="CK43" s="190"/>
      <c r="CL43" s="190"/>
      <c r="CM43" s="190"/>
      <c r="CN43" s="190"/>
      <c r="CO43" s="190"/>
      <c r="CP43" s="190"/>
      <c r="CQ43" s="190"/>
      <c r="CR43" s="190"/>
      <c r="CS43" s="190"/>
      <c r="CT43" s="190"/>
      <c r="CU43" s="190"/>
      <c r="CV43" s="190"/>
      <c r="CW43" s="190"/>
      <c r="CX43" s="190"/>
      <c r="CY43" s="191"/>
    </row>
    <row r="44" spans="1:103" ht="16.5" thickTop="1" thickBot="1">
      <c r="A44" t="s">
        <v>8</v>
      </c>
      <c r="D44" t="s">
        <v>2</v>
      </c>
      <c r="E44" t="s">
        <v>3</v>
      </c>
      <c r="F44" t="s">
        <v>4</v>
      </c>
      <c r="G44" t="s">
        <v>5</v>
      </c>
      <c r="I44" t="s">
        <v>21</v>
      </c>
    </row>
    <row r="45" spans="1:103" ht="17.25" thickTop="1" thickBot="1">
      <c r="A45" s="12">
        <v>2017</v>
      </c>
      <c r="B45" s="12"/>
      <c r="C45" s="118"/>
      <c r="D45" s="151">
        <v>653</v>
      </c>
      <c r="E45" s="151">
        <v>1283</v>
      </c>
      <c r="F45" s="151">
        <v>1102</v>
      </c>
      <c r="G45" s="151">
        <v>216</v>
      </c>
      <c r="H45" s="151"/>
      <c r="I45" s="151">
        <f>SUM(D45:H45)</f>
        <v>3254</v>
      </c>
    </row>
    <row r="46" spans="1:103" ht="17.25" thickTop="1" thickBot="1">
      <c r="A46" t="s">
        <v>9</v>
      </c>
      <c r="B46" s="1"/>
      <c r="C46" s="1"/>
      <c r="D46" s="151">
        <f>D45</f>
        <v>653</v>
      </c>
      <c r="E46" s="151">
        <f>E45</f>
        <v>1283</v>
      </c>
      <c r="F46" s="151">
        <f>F45</f>
        <v>1102</v>
      </c>
      <c r="G46" s="151">
        <f>G45</f>
        <v>216</v>
      </c>
      <c r="H46" s="151"/>
      <c r="I46" s="151">
        <f>SUM(D46:H46)</f>
        <v>3254</v>
      </c>
    </row>
    <row r="47" spans="1:103" ht="16.5" thickTop="1" thickBot="1">
      <c r="A47" s="124" t="s">
        <v>10</v>
      </c>
      <c r="B47" s="125"/>
      <c r="C47" s="125"/>
      <c r="D47" s="159">
        <v>2365</v>
      </c>
      <c r="E47" s="154">
        <v>2447</v>
      </c>
      <c r="F47" s="154">
        <v>2477</v>
      </c>
      <c r="G47" s="159">
        <v>2470</v>
      </c>
      <c r="H47" s="160"/>
      <c r="I47" s="160">
        <f>SUM(D47:H47)</f>
        <v>9759</v>
      </c>
    </row>
    <row r="48" spans="1:103" ht="16.5" thickTop="1" thickBot="1">
      <c r="A48" t="s">
        <v>11</v>
      </c>
      <c r="B48" s="4"/>
      <c r="C48" s="4"/>
      <c r="D48" s="163">
        <f>D46/D47*100</f>
        <v>27.610993657505283</v>
      </c>
      <c r="E48" s="163">
        <f t="shared" ref="E48:I48" si="6">E46/E47*100</f>
        <v>52.43154883530854</v>
      </c>
      <c r="F48" s="163">
        <f t="shared" si="6"/>
        <v>44.48930157448526</v>
      </c>
      <c r="G48" s="163">
        <f t="shared" si="6"/>
        <v>8.7449392712550598</v>
      </c>
      <c r="H48" s="163"/>
      <c r="I48" s="163">
        <f t="shared" si="6"/>
        <v>33.343580284865254</v>
      </c>
    </row>
    <row r="49" spans="1:9" ht="15.75" thickTop="1">
      <c r="A49" t="s">
        <v>12</v>
      </c>
      <c r="B49" s="3"/>
      <c r="C49" s="3"/>
      <c r="D49" s="11">
        <f>D47-D46</f>
        <v>1712</v>
      </c>
      <c r="E49" s="11">
        <f t="shared" ref="E49:I49" si="7">E47-E46</f>
        <v>1164</v>
      </c>
      <c r="F49" s="11">
        <f t="shared" si="7"/>
        <v>1375</v>
      </c>
      <c r="G49" s="11">
        <f t="shared" si="7"/>
        <v>2254</v>
      </c>
      <c r="H49" s="11"/>
      <c r="I49" s="11">
        <f t="shared" si="7"/>
        <v>6505</v>
      </c>
    </row>
    <row r="51" spans="1:9">
      <c r="A51" t="s">
        <v>34</v>
      </c>
    </row>
  </sheetData>
  <mergeCells count="17">
    <mergeCell ref="A39:CY39"/>
    <mergeCell ref="A40:CY40"/>
    <mergeCell ref="A41:CY41"/>
    <mergeCell ref="A42:CY42"/>
    <mergeCell ref="A43:CY43"/>
    <mergeCell ref="A38:CY38"/>
    <mergeCell ref="A1:CY1"/>
    <mergeCell ref="A2:CY2"/>
    <mergeCell ref="A3:CY3"/>
    <mergeCell ref="A4:CY4"/>
    <mergeCell ref="A5:CY5"/>
    <mergeCell ref="A19:CY19"/>
    <mergeCell ref="A20:CY20"/>
    <mergeCell ref="A21:CY21"/>
    <mergeCell ref="A22:CY22"/>
    <mergeCell ref="A23:CY23"/>
    <mergeCell ref="A24:CY2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Y56"/>
  <sheetViews>
    <sheetView topLeftCell="A28" workbookViewId="0">
      <selection activeCell="O51" sqref="O51"/>
    </sheetView>
  </sheetViews>
  <sheetFormatPr defaultRowHeight="15"/>
  <cols>
    <col min="1" max="1" width="27.28515625" customWidth="1"/>
    <col min="9" max="9" width="11.140625" customWidth="1"/>
  </cols>
  <sheetData>
    <row r="1" spans="1:103" ht="16.5" thickTop="1">
      <c r="A1" s="192" t="s">
        <v>13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4"/>
    </row>
    <row r="2" spans="1:103" ht="15.75">
      <c r="A2" s="188" t="s">
        <v>23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95"/>
    </row>
    <row r="3" spans="1:103" ht="15.75">
      <c r="A3" s="188" t="s">
        <v>14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95"/>
    </row>
    <row r="4" spans="1:103" ht="15.75">
      <c r="A4" s="188" t="s">
        <v>15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95"/>
    </row>
    <row r="5" spans="1:103" ht="15.75">
      <c r="A5" s="188" t="s">
        <v>16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95"/>
    </row>
    <row r="6" spans="1:103" ht="16.5" thickBot="1">
      <c r="A6" s="188" t="s">
        <v>17</v>
      </c>
      <c r="B6" s="189"/>
      <c r="C6" s="189"/>
      <c r="D6" s="189"/>
      <c r="E6" s="189"/>
      <c r="F6" s="189"/>
      <c r="G6" s="189"/>
      <c r="H6" s="189"/>
      <c r="I6" s="189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1"/>
    </row>
    <row r="7" spans="1:103" ht="16.5" thickTop="1" thickBot="1">
      <c r="A7" s="164" t="s">
        <v>8</v>
      </c>
      <c r="B7" s="165" t="s">
        <v>0</v>
      </c>
      <c r="C7" s="165" t="s">
        <v>1</v>
      </c>
      <c r="D7" s="165" t="s">
        <v>2</v>
      </c>
      <c r="E7" s="165" t="s">
        <v>3</v>
      </c>
      <c r="F7" s="165" t="s">
        <v>4</v>
      </c>
      <c r="G7" s="165" t="s">
        <v>5</v>
      </c>
      <c r="H7" s="165" t="s">
        <v>6</v>
      </c>
      <c r="I7" s="165" t="s">
        <v>7</v>
      </c>
    </row>
    <row r="8" spans="1:103" ht="17.25" thickTop="1" thickBot="1">
      <c r="A8" s="148">
        <v>2013</v>
      </c>
      <c r="B8" s="166">
        <v>0</v>
      </c>
      <c r="C8" s="166">
        <v>0</v>
      </c>
      <c r="D8" s="166">
        <v>0</v>
      </c>
      <c r="E8" s="166">
        <v>0</v>
      </c>
      <c r="F8" s="166">
        <v>0</v>
      </c>
      <c r="G8" s="151">
        <v>0</v>
      </c>
      <c r="H8" s="151">
        <v>0</v>
      </c>
      <c r="I8" s="153">
        <v>0</v>
      </c>
    </row>
    <row r="9" spans="1:103" ht="17.25" thickTop="1" thickBot="1">
      <c r="A9" s="151">
        <v>2014</v>
      </c>
      <c r="B9" s="151">
        <v>0</v>
      </c>
      <c r="C9" s="151">
        <v>0</v>
      </c>
      <c r="D9" s="166">
        <v>3769</v>
      </c>
      <c r="E9" s="166">
        <v>3259</v>
      </c>
      <c r="F9" s="166">
        <v>3284</v>
      </c>
      <c r="G9" s="151">
        <v>0</v>
      </c>
      <c r="H9" s="151">
        <v>0</v>
      </c>
      <c r="I9" s="166">
        <v>10312</v>
      </c>
    </row>
    <row r="10" spans="1:103" ht="17.25" thickTop="1" thickBot="1">
      <c r="A10" s="151">
        <v>2015</v>
      </c>
      <c r="B10" s="166">
        <v>4119</v>
      </c>
      <c r="C10" s="166">
        <v>3497</v>
      </c>
      <c r="D10" s="166">
        <v>2581</v>
      </c>
      <c r="E10" s="151">
        <v>331</v>
      </c>
      <c r="F10" s="151">
        <v>173</v>
      </c>
      <c r="G10" s="151">
        <v>26</v>
      </c>
      <c r="H10" s="151">
        <v>1</v>
      </c>
      <c r="I10" s="166">
        <v>10728</v>
      </c>
    </row>
    <row r="11" spans="1:103" ht="17.25" thickTop="1" thickBot="1">
      <c r="A11" s="151">
        <v>2016</v>
      </c>
      <c r="B11" s="166">
        <v>2335</v>
      </c>
      <c r="C11" s="151">
        <v>498</v>
      </c>
      <c r="D11" s="151">
        <v>265</v>
      </c>
      <c r="E11" s="151">
        <v>256</v>
      </c>
      <c r="F11" s="151">
        <v>107</v>
      </c>
      <c r="G11" s="151">
        <v>46</v>
      </c>
      <c r="H11" s="151">
        <v>5</v>
      </c>
      <c r="I11" s="166">
        <v>3512</v>
      </c>
    </row>
    <row r="12" spans="1:103" ht="16.5" thickTop="1">
      <c r="A12" s="169">
        <v>2017</v>
      </c>
      <c r="B12" s="169">
        <v>701</v>
      </c>
      <c r="C12" s="169">
        <v>180</v>
      </c>
      <c r="D12" s="169">
        <v>117</v>
      </c>
      <c r="E12" s="169">
        <v>302</v>
      </c>
      <c r="F12" s="169">
        <v>261</v>
      </c>
      <c r="G12" s="169">
        <v>35</v>
      </c>
      <c r="H12" s="169">
        <v>5</v>
      </c>
      <c r="I12" s="170">
        <f>SUM(B12:H12)</f>
        <v>1601</v>
      </c>
    </row>
    <row r="13" spans="1:103">
      <c r="A13" s="171" t="s">
        <v>9</v>
      </c>
      <c r="B13" s="172">
        <f>B12</f>
        <v>701</v>
      </c>
      <c r="C13" s="172">
        <f>C12+B11</f>
        <v>2515</v>
      </c>
      <c r="D13" s="172">
        <f>D12+C11+B10</f>
        <v>4734</v>
      </c>
      <c r="E13" s="172">
        <f>E12+D11+C10+B9</f>
        <v>4064</v>
      </c>
      <c r="F13" s="172">
        <f>F12+E11+D10+C9+B8</f>
        <v>3098</v>
      </c>
      <c r="G13" s="172">
        <f>G12+F11+E10+D9+C8</f>
        <v>4242</v>
      </c>
      <c r="H13" s="172">
        <f>H12+G11+F10+E9+D8</f>
        <v>3483</v>
      </c>
      <c r="I13" s="173">
        <f>B13+C13+D13+E13+F13+G13+H13</f>
        <v>22837</v>
      </c>
    </row>
    <row r="14" spans="1:103">
      <c r="A14" s="171" t="s">
        <v>10</v>
      </c>
      <c r="B14" s="172">
        <v>3551</v>
      </c>
      <c r="C14" s="172">
        <v>3678</v>
      </c>
      <c r="D14" s="172">
        <v>3832</v>
      </c>
      <c r="E14" s="172">
        <v>3919</v>
      </c>
      <c r="F14" s="172">
        <v>3896</v>
      </c>
      <c r="G14" s="172">
        <v>3807</v>
      </c>
      <c r="H14" s="172">
        <v>3730</v>
      </c>
      <c r="I14" s="172">
        <f>SUM(B14:H14)</f>
        <v>26413</v>
      </c>
    </row>
    <row r="15" spans="1:103">
      <c r="A15" s="171" t="s">
        <v>11</v>
      </c>
      <c r="B15" s="174">
        <f t="shared" ref="B15:I15" si="0">B13/B14*100</f>
        <v>19.740918051253168</v>
      </c>
      <c r="C15" s="174">
        <f t="shared" si="0"/>
        <v>68.379554105492119</v>
      </c>
      <c r="D15" s="80">
        <f t="shared" si="0"/>
        <v>123.53862212943632</v>
      </c>
      <c r="E15" s="80">
        <f t="shared" si="0"/>
        <v>103.69992344985965</v>
      </c>
      <c r="F15" s="174">
        <f t="shared" si="0"/>
        <v>79.517453798767974</v>
      </c>
      <c r="G15" s="80">
        <f t="shared" si="0"/>
        <v>111.42631993695824</v>
      </c>
      <c r="H15" s="80">
        <f t="shared" si="0"/>
        <v>93.378016085790875</v>
      </c>
      <c r="I15" s="80">
        <f t="shared" si="0"/>
        <v>86.46121228183091</v>
      </c>
    </row>
    <row r="16" spans="1:103">
      <c r="A16" s="171" t="s">
        <v>12</v>
      </c>
      <c r="B16" s="175">
        <f t="shared" ref="B16:H16" si="1">B14-B13</f>
        <v>2850</v>
      </c>
      <c r="C16" s="175">
        <f t="shared" si="1"/>
        <v>1163</v>
      </c>
      <c r="D16" s="176">
        <v>0</v>
      </c>
      <c r="E16" s="176">
        <v>0</v>
      </c>
      <c r="F16" s="175">
        <f t="shared" si="1"/>
        <v>798</v>
      </c>
      <c r="G16" s="176">
        <v>0</v>
      </c>
      <c r="H16" s="175">
        <f t="shared" si="1"/>
        <v>247</v>
      </c>
      <c r="I16" s="175">
        <f>SUM(B16:H16)</f>
        <v>5058</v>
      </c>
    </row>
    <row r="18" spans="1:103">
      <c r="A18" t="s">
        <v>34</v>
      </c>
    </row>
    <row r="19" spans="1:103" ht="15.75" thickBot="1"/>
    <row r="20" spans="1:103" ht="16.5" thickTop="1">
      <c r="A20" s="192" t="s">
        <v>13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4"/>
    </row>
    <row r="21" spans="1:103" ht="15.75">
      <c r="A21" s="188" t="s">
        <v>23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95"/>
    </row>
    <row r="22" spans="1:103" ht="15.75">
      <c r="A22" s="188" t="s">
        <v>14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95"/>
    </row>
    <row r="23" spans="1:103" ht="15.75">
      <c r="A23" s="188" t="s">
        <v>18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95"/>
    </row>
    <row r="24" spans="1:103" ht="15.75">
      <c r="A24" s="188" t="s">
        <v>16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95"/>
    </row>
    <row r="25" spans="1:103" ht="16.5" thickBot="1">
      <c r="A25" s="188" t="s">
        <v>17</v>
      </c>
      <c r="B25" s="189"/>
      <c r="C25" s="189"/>
      <c r="D25" s="189"/>
      <c r="E25" s="189"/>
      <c r="F25" s="189"/>
      <c r="G25" s="189"/>
      <c r="H25" s="189"/>
      <c r="I25" s="189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1"/>
    </row>
    <row r="26" spans="1:103" ht="16.5" thickTop="1" thickBot="1">
      <c r="A26" s="164" t="s">
        <v>8</v>
      </c>
      <c r="B26" s="165" t="s">
        <v>0</v>
      </c>
      <c r="C26" s="165" t="s">
        <v>1</v>
      </c>
      <c r="D26" s="165" t="s">
        <v>2</v>
      </c>
      <c r="E26" s="165" t="s">
        <v>3</v>
      </c>
      <c r="F26" s="165" t="s">
        <v>4</v>
      </c>
      <c r="G26" s="165" t="s">
        <v>5</v>
      </c>
      <c r="H26" s="165" t="s">
        <v>6</v>
      </c>
      <c r="I26" s="165" t="s">
        <v>7</v>
      </c>
    </row>
    <row r="27" spans="1:103" ht="17.25" thickTop="1" thickBot="1">
      <c r="A27" s="148">
        <v>2013</v>
      </c>
      <c r="B27" s="167">
        <v>0</v>
      </c>
      <c r="C27" s="167">
        <v>0</v>
      </c>
      <c r="D27" s="167">
        <v>0</v>
      </c>
      <c r="E27" s="167">
        <v>0</v>
      </c>
      <c r="F27" s="167">
        <v>0</v>
      </c>
      <c r="G27" s="149">
        <v>0</v>
      </c>
      <c r="H27" s="149">
        <v>0</v>
      </c>
      <c r="I27" s="168">
        <v>0</v>
      </c>
    </row>
    <row r="28" spans="1:103" ht="17.25" thickTop="1" thickBot="1">
      <c r="A28" s="151">
        <v>2014</v>
      </c>
      <c r="B28" s="151">
        <v>0</v>
      </c>
      <c r="C28" s="151">
        <v>1</v>
      </c>
      <c r="D28" s="166">
        <v>1421</v>
      </c>
      <c r="E28" s="166">
        <v>2227</v>
      </c>
      <c r="F28" s="166">
        <v>2774</v>
      </c>
      <c r="G28" s="151">
        <v>343</v>
      </c>
      <c r="H28" s="151">
        <v>1</v>
      </c>
      <c r="I28" s="166">
        <v>6767</v>
      </c>
    </row>
    <row r="29" spans="1:103" ht="17.25" thickTop="1" thickBot="1">
      <c r="A29" s="151">
        <v>2015</v>
      </c>
      <c r="B29" s="151">
        <v>761</v>
      </c>
      <c r="C29" s="166">
        <v>1754</v>
      </c>
      <c r="D29" s="166">
        <v>2080</v>
      </c>
      <c r="E29" s="151">
        <v>811</v>
      </c>
      <c r="F29" s="151">
        <v>350</v>
      </c>
      <c r="G29" s="151">
        <v>265</v>
      </c>
      <c r="H29" s="151">
        <v>27</v>
      </c>
      <c r="I29" s="166">
        <v>6048</v>
      </c>
    </row>
    <row r="30" spans="1:103" ht="17.25" thickTop="1" thickBot="1">
      <c r="A30" s="151">
        <v>2016</v>
      </c>
      <c r="B30" s="151">
        <v>828</v>
      </c>
      <c r="C30" s="151">
        <v>833</v>
      </c>
      <c r="D30" s="151">
        <v>534</v>
      </c>
      <c r="E30" s="151">
        <v>528</v>
      </c>
      <c r="F30" s="151">
        <v>283</v>
      </c>
      <c r="G30" s="151">
        <v>172</v>
      </c>
      <c r="H30" s="151">
        <v>23</v>
      </c>
      <c r="I30" s="166">
        <v>3201</v>
      </c>
    </row>
    <row r="31" spans="1:103" ht="16.5" thickTop="1">
      <c r="A31" s="169">
        <v>2017</v>
      </c>
      <c r="B31" s="169">
        <v>352</v>
      </c>
      <c r="C31" s="169">
        <v>424</v>
      </c>
      <c r="D31" s="169">
        <v>127</v>
      </c>
      <c r="E31" s="169">
        <v>147</v>
      </c>
      <c r="F31" s="169">
        <v>109</v>
      </c>
      <c r="G31" s="169">
        <v>82</v>
      </c>
      <c r="H31" s="169">
        <v>17</v>
      </c>
      <c r="I31" s="169">
        <f>SUM(B31:H31)</f>
        <v>1258</v>
      </c>
    </row>
    <row r="32" spans="1:103">
      <c r="A32" s="177" t="s">
        <v>9</v>
      </c>
      <c r="B32" s="172">
        <f>B31</f>
        <v>352</v>
      </c>
      <c r="C32" s="172">
        <f>C31+B30</f>
        <v>1252</v>
      </c>
      <c r="D32" s="172">
        <f>D31+C30+B29</f>
        <v>1721</v>
      </c>
      <c r="E32" s="172">
        <f>E31+D30+C29+B28</f>
        <v>2435</v>
      </c>
      <c r="F32" s="172">
        <f>F31+E30+D29+C28+B27</f>
        <v>2718</v>
      </c>
      <c r="G32" s="172">
        <f>G31+F30+E29+D28+C27</f>
        <v>2597</v>
      </c>
      <c r="H32" s="172">
        <f>H31+G30+F29+E28+D27</f>
        <v>2766</v>
      </c>
      <c r="I32" s="173">
        <f>SUM(B32:H32)</f>
        <v>13841</v>
      </c>
    </row>
    <row r="33" spans="1:103">
      <c r="A33" s="177" t="s">
        <v>10</v>
      </c>
      <c r="B33" s="172">
        <v>3551</v>
      </c>
      <c r="C33" s="172">
        <v>3678</v>
      </c>
      <c r="D33" s="172">
        <v>3832</v>
      </c>
      <c r="E33" s="172">
        <v>3919</v>
      </c>
      <c r="F33" s="172">
        <v>3896</v>
      </c>
      <c r="G33" s="172">
        <v>3807</v>
      </c>
      <c r="H33" s="172">
        <v>3730</v>
      </c>
      <c r="I33" s="172">
        <f>SUM(B33:H33)</f>
        <v>26413</v>
      </c>
    </row>
    <row r="34" spans="1:103">
      <c r="A34" s="177" t="s">
        <v>11</v>
      </c>
      <c r="B34" s="174">
        <f t="shared" ref="B34:I34" si="2">B32/B33*100</f>
        <v>9.912700647704872</v>
      </c>
      <c r="C34" s="174">
        <f t="shared" si="2"/>
        <v>34.040239260467651</v>
      </c>
      <c r="D34" s="174">
        <f t="shared" si="2"/>
        <v>44.911273486430062</v>
      </c>
      <c r="E34" s="174">
        <f t="shared" si="2"/>
        <v>62.133197244194946</v>
      </c>
      <c r="F34" s="174">
        <f t="shared" si="2"/>
        <v>69.763860369609858</v>
      </c>
      <c r="G34" s="174">
        <f t="shared" si="2"/>
        <v>68.216443393748364</v>
      </c>
      <c r="H34" s="174">
        <f t="shared" si="2"/>
        <v>74.155495978552281</v>
      </c>
      <c r="I34" s="174">
        <f t="shared" si="2"/>
        <v>52.402226176503994</v>
      </c>
    </row>
    <row r="35" spans="1:103">
      <c r="A35" s="177" t="s">
        <v>12</v>
      </c>
      <c r="B35" s="178">
        <f t="shared" ref="B35:H35" si="3">B33-B32</f>
        <v>3199</v>
      </c>
      <c r="C35" s="178">
        <f t="shared" si="3"/>
        <v>2426</v>
      </c>
      <c r="D35" s="172">
        <f t="shared" si="3"/>
        <v>2111</v>
      </c>
      <c r="E35" s="172">
        <f t="shared" si="3"/>
        <v>1484</v>
      </c>
      <c r="F35" s="178">
        <f t="shared" si="3"/>
        <v>1178</v>
      </c>
      <c r="G35" s="172">
        <f t="shared" si="3"/>
        <v>1210</v>
      </c>
      <c r="H35" s="178">
        <f t="shared" si="3"/>
        <v>964</v>
      </c>
      <c r="I35" s="178">
        <f>SUM(B35:H35)</f>
        <v>12572</v>
      </c>
    </row>
    <row r="37" spans="1:103">
      <c r="A37" t="s">
        <v>34</v>
      </c>
    </row>
    <row r="38" spans="1:103" ht="15.75" thickBot="1"/>
    <row r="39" spans="1:103" ht="16.5" thickTop="1">
      <c r="A39" s="192" t="s">
        <v>13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4"/>
    </row>
    <row r="40" spans="1:103" ht="15.75">
      <c r="A40" s="188" t="s">
        <v>23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95"/>
    </row>
    <row r="41" spans="1:103" ht="15.75">
      <c r="A41" s="188" t="s">
        <v>19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95"/>
    </row>
    <row r="42" spans="1:103" ht="15.75">
      <c r="A42" s="188" t="s">
        <v>15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95"/>
    </row>
    <row r="43" spans="1:103" ht="15.75">
      <c r="A43" s="188" t="s">
        <v>20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95"/>
    </row>
    <row r="44" spans="1:103" ht="16.5" thickBot="1">
      <c r="A44" s="196" t="s">
        <v>17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1"/>
    </row>
    <row r="45" spans="1:103" ht="16.5" thickTop="1" thickBot="1">
      <c r="A45" t="s">
        <v>8</v>
      </c>
      <c r="D45" t="s">
        <v>2</v>
      </c>
      <c r="E45" t="s">
        <v>3</v>
      </c>
      <c r="F45" t="s">
        <v>4</v>
      </c>
      <c r="G45" t="s">
        <v>5</v>
      </c>
      <c r="I45" t="s">
        <v>21</v>
      </c>
    </row>
    <row r="46" spans="1:103" ht="17.25" thickTop="1" thickBot="1">
      <c r="A46" s="12">
        <v>2017</v>
      </c>
      <c r="B46" s="12"/>
      <c r="C46" s="118"/>
      <c r="D46" s="119">
        <v>136</v>
      </c>
      <c r="E46" s="120">
        <v>1042</v>
      </c>
      <c r="F46" s="121">
        <v>965</v>
      </c>
      <c r="G46" s="121">
        <v>78</v>
      </c>
      <c r="H46" s="106"/>
      <c r="I46" s="106">
        <f>D46+E46+F46+G46</f>
        <v>2221</v>
      </c>
    </row>
    <row r="47" spans="1:103" ht="16.5" thickTop="1" thickBot="1">
      <c r="A47" t="s">
        <v>9</v>
      </c>
      <c r="B47" s="1"/>
      <c r="C47" s="1"/>
      <c r="D47" s="122">
        <f>D46</f>
        <v>136</v>
      </c>
      <c r="E47" s="119">
        <f>E46</f>
        <v>1042</v>
      </c>
      <c r="F47" s="123">
        <f>F46</f>
        <v>965</v>
      </c>
      <c r="G47" s="119">
        <f>G46</f>
        <v>78</v>
      </c>
      <c r="H47" s="105"/>
      <c r="I47" s="104">
        <f>SUM(D47:H47)</f>
        <v>2221</v>
      </c>
    </row>
    <row r="48" spans="1:103" ht="18" customHeight="1" thickTop="1" thickBot="1">
      <c r="A48" s="124" t="s">
        <v>10</v>
      </c>
      <c r="B48" s="125"/>
      <c r="C48" s="125"/>
      <c r="D48" s="108">
        <v>3888</v>
      </c>
      <c r="E48" s="108">
        <v>4018</v>
      </c>
      <c r="F48" s="109">
        <v>3966</v>
      </c>
      <c r="G48" s="108">
        <v>3823</v>
      </c>
      <c r="H48" s="110"/>
      <c r="I48" s="110">
        <f>D48+E48+F48+G48</f>
        <v>15695</v>
      </c>
    </row>
    <row r="49" spans="1:9" ht="16.5" thickTop="1" thickBot="1">
      <c r="A49" t="s">
        <v>11</v>
      </c>
      <c r="B49" s="4"/>
      <c r="C49" s="4"/>
      <c r="D49" s="133">
        <f>D47/D48*100</f>
        <v>3.4979423868312756</v>
      </c>
      <c r="E49" s="134">
        <f t="shared" ref="E49:G49" si="4">E47/E48*100</f>
        <v>25.933300149328026</v>
      </c>
      <c r="F49" s="135">
        <f t="shared" si="4"/>
        <v>24.331820474029247</v>
      </c>
      <c r="G49" s="134">
        <f t="shared" si="4"/>
        <v>2.0402825006539365</v>
      </c>
      <c r="H49" s="134"/>
      <c r="I49" s="134">
        <f t="shared" ref="I49" si="5">I47/I48*100</f>
        <v>14.151003504300732</v>
      </c>
    </row>
    <row r="50" spans="1:9" ht="15.75" thickTop="1">
      <c r="A50" t="s">
        <v>12</v>
      </c>
      <c r="B50" s="3"/>
      <c r="C50" s="3"/>
      <c r="D50" s="1">
        <f>D48-D47</f>
        <v>3752</v>
      </c>
      <c r="E50" s="1">
        <f>E48-E47</f>
        <v>2976</v>
      </c>
      <c r="F50" s="3">
        <f>F48-F47</f>
        <v>3001</v>
      </c>
      <c r="G50" s="1">
        <f>G48-G47</f>
        <v>3745</v>
      </c>
      <c r="H50" s="3"/>
      <c r="I50" s="3">
        <f>SUM(D50:H50)</f>
        <v>13474</v>
      </c>
    </row>
    <row r="52" spans="1:9">
      <c r="A52" t="s">
        <v>34</v>
      </c>
    </row>
    <row r="56" spans="1:9">
      <c r="D56" s="84"/>
      <c r="E56" s="132"/>
    </row>
  </sheetData>
  <mergeCells count="18">
    <mergeCell ref="A44:CY44"/>
    <mergeCell ref="A20:CY20"/>
    <mergeCell ref="A21:CY21"/>
    <mergeCell ref="A22:CY22"/>
    <mergeCell ref="A23:CY23"/>
    <mergeCell ref="A24:CY24"/>
    <mergeCell ref="A25:CY25"/>
    <mergeCell ref="A39:CY39"/>
    <mergeCell ref="A40:CY40"/>
    <mergeCell ref="A41:CY41"/>
    <mergeCell ref="A42:CY42"/>
    <mergeCell ref="A43:CY43"/>
    <mergeCell ref="A6:CY6"/>
    <mergeCell ref="A1:CY1"/>
    <mergeCell ref="A2:CY2"/>
    <mergeCell ref="A3:CY3"/>
    <mergeCell ref="A4:CY4"/>
    <mergeCell ref="A5:CY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Y52"/>
  <sheetViews>
    <sheetView topLeftCell="A32" workbookViewId="0">
      <selection activeCell="A21" sqref="A21:CY21"/>
    </sheetView>
  </sheetViews>
  <sheetFormatPr defaultRowHeight="15"/>
  <cols>
    <col min="1" max="1" width="35.28515625" customWidth="1"/>
  </cols>
  <sheetData>
    <row r="1" spans="1:103" ht="16.5" thickTop="1">
      <c r="A1" s="192" t="s">
        <v>13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4"/>
    </row>
    <row r="2" spans="1:103" ht="15.75">
      <c r="A2" s="188" t="s">
        <v>24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95"/>
    </row>
    <row r="3" spans="1:103" ht="15.75">
      <c r="A3" s="188" t="s">
        <v>14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95"/>
    </row>
    <row r="4" spans="1:103" ht="15.75">
      <c r="A4" s="188" t="s">
        <v>15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95"/>
    </row>
    <row r="5" spans="1:103" ht="15.75">
      <c r="A5" s="188" t="s">
        <v>16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95"/>
    </row>
    <row r="6" spans="1:103" ht="16.5" thickBot="1">
      <c r="A6" s="196" t="s">
        <v>17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1"/>
    </row>
    <row r="7" spans="1:103" ht="16.5" thickTop="1" thickBot="1">
      <c r="A7" t="s">
        <v>8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</row>
    <row r="8" spans="1:103" ht="17.25" thickTop="1" thickBot="1">
      <c r="A8" s="36">
        <v>2013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12">
        <v>0</v>
      </c>
      <c r="H8" s="12">
        <v>0</v>
      </c>
      <c r="I8" s="39">
        <v>0</v>
      </c>
    </row>
    <row r="9" spans="1:103" ht="17.25" thickTop="1" thickBot="1">
      <c r="A9" s="12">
        <v>2014</v>
      </c>
      <c r="B9" s="5">
        <v>0</v>
      </c>
      <c r="C9" s="5">
        <v>0</v>
      </c>
      <c r="D9" s="37">
        <v>3086</v>
      </c>
      <c r="E9" s="37">
        <v>2988</v>
      </c>
      <c r="F9" s="37">
        <v>2551</v>
      </c>
      <c r="G9" s="5">
        <v>0</v>
      </c>
      <c r="H9" s="5">
        <v>0</v>
      </c>
      <c r="I9" s="37">
        <v>8625</v>
      </c>
    </row>
    <row r="10" spans="1:103" ht="17.25" thickTop="1" thickBot="1">
      <c r="A10" s="12">
        <v>2015</v>
      </c>
      <c r="B10" s="37">
        <v>2487</v>
      </c>
      <c r="C10" s="37">
        <v>2409</v>
      </c>
      <c r="D10" s="37">
        <v>1678</v>
      </c>
      <c r="E10" s="5">
        <v>57</v>
      </c>
      <c r="F10" s="5">
        <v>30</v>
      </c>
      <c r="G10" s="5">
        <v>1</v>
      </c>
      <c r="H10" s="5">
        <v>1</v>
      </c>
      <c r="I10" s="37">
        <v>6663</v>
      </c>
    </row>
    <row r="11" spans="1:103" ht="17.25" thickTop="1" thickBot="1">
      <c r="A11" s="12">
        <v>2016</v>
      </c>
      <c r="B11" s="37">
        <v>1743</v>
      </c>
      <c r="C11" s="5">
        <v>590</v>
      </c>
      <c r="D11" s="5">
        <v>227</v>
      </c>
      <c r="E11" s="5">
        <v>203</v>
      </c>
      <c r="F11" s="5">
        <v>142</v>
      </c>
      <c r="G11" s="5">
        <v>49</v>
      </c>
      <c r="H11" s="5">
        <v>4</v>
      </c>
      <c r="I11" s="37">
        <v>2958</v>
      </c>
    </row>
    <row r="12" spans="1:103" ht="17.25" thickTop="1" thickBot="1">
      <c r="A12" s="12">
        <v>2017</v>
      </c>
      <c r="B12" s="5">
        <v>951</v>
      </c>
      <c r="C12" s="5">
        <v>371</v>
      </c>
      <c r="D12" s="5">
        <v>293</v>
      </c>
      <c r="E12" s="5">
        <v>302</v>
      </c>
      <c r="F12" s="5">
        <v>175</v>
      </c>
      <c r="G12" s="5">
        <v>79</v>
      </c>
      <c r="H12" s="5">
        <v>10</v>
      </c>
      <c r="I12" s="5">
        <f>SUM(B12:H12)</f>
        <v>2181</v>
      </c>
    </row>
    <row r="13" spans="1:103" ht="15.75" thickTop="1">
      <c r="A13" t="s">
        <v>9</v>
      </c>
      <c r="B13" s="1">
        <f>B12</f>
        <v>951</v>
      </c>
      <c r="C13" s="1">
        <f>C12+B11</f>
        <v>2114</v>
      </c>
      <c r="D13" s="1">
        <f>D12+C11+B10</f>
        <v>3370</v>
      </c>
      <c r="E13" s="1">
        <f>E12+D11+C10+B9</f>
        <v>2938</v>
      </c>
      <c r="F13" s="1">
        <f>F12+E11+D10+C9+B8</f>
        <v>2056</v>
      </c>
      <c r="G13" s="1">
        <f>G12+F11+E10+D9+C8</f>
        <v>3364</v>
      </c>
      <c r="H13" s="1">
        <f>H12+G11+F10+E9+D8</f>
        <v>3077</v>
      </c>
      <c r="I13" s="2">
        <f>B13+C13+D13+E13+F13+G13+H13</f>
        <v>17870</v>
      </c>
    </row>
    <row r="14" spans="1:103">
      <c r="A14" t="s">
        <v>10</v>
      </c>
      <c r="B14" s="1">
        <v>2877</v>
      </c>
      <c r="C14" s="1">
        <v>2982</v>
      </c>
      <c r="D14" s="1">
        <v>3105</v>
      </c>
      <c r="E14" s="1">
        <v>3178</v>
      </c>
      <c r="F14" s="1">
        <v>3166</v>
      </c>
      <c r="G14" s="1">
        <v>3104</v>
      </c>
      <c r="H14" s="1">
        <v>3050</v>
      </c>
      <c r="I14" s="1">
        <v>21462</v>
      </c>
    </row>
    <row r="15" spans="1:103">
      <c r="A15" t="s">
        <v>11</v>
      </c>
      <c r="B15" s="13">
        <f t="shared" ref="B15:I15" si="0">B13/B14*100</f>
        <v>33.05526590198123</v>
      </c>
      <c r="C15" s="13">
        <f t="shared" si="0"/>
        <v>70.89201877934272</v>
      </c>
      <c r="D15" s="8">
        <f t="shared" si="0"/>
        <v>108.53462157809983</v>
      </c>
      <c r="E15" s="8">
        <f t="shared" si="0"/>
        <v>92.448080553807415</v>
      </c>
      <c r="F15" s="13">
        <f t="shared" si="0"/>
        <v>64.939987365761212</v>
      </c>
      <c r="G15" s="8">
        <f t="shared" si="0"/>
        <v>108.3762886597938</v>
      </c>
      <c r="H15" s="8">
        <f t="shared" si="0"/>
        <v>100.88524590163934</v>
      </c>
      <c r="I15" s="8">
        <f t="shared" si="0"/>
        <v>83.263442363246668</v>
      </c>
    </row>
    <row r="16" spans="1:103">
      <c r="A16" t="s">
        <v>12</v>
      </c>
      <c r="B16" s="6">
        <f t="shared" ref="B16:F16" si="1">B14-B13</f>
        <v>1926</v>
      </c>
      <c r="C16" s="6">
        <f t="shared" si="1"/>
        <v>868</v>
      </c>
      <c r="D16" s="7">
        <v>0</v>
      </c>
      <c r="E16" s="7">
        <f t="shared" si="1"/>
        <v>240</v>
      </c>
      <c r="F16" s="6">
        <f t="shared" si="1"/>
        <v>1110</v>
      </c>
      <c r="G16" s="7">
        <v>0</v>
      </c>
      <c r="H16" s="6">
        <v>0</v>
      </c>
      <c r="I16" s="6">
        <f>SUM(B16:H16)</f>
        <v>4144</v>
      </c>
    </row>
    <row r="18" spans="1:103">
      <c r="A18" t="s">
        <v>34</v>
      </c>
    </row>
    <row r="19" spans="1:103" ht="15.75" thickBot="1"/>
    <row r="20" spans="1:103" ht="16.5" thickTop="1">
      <c r="A20" s="192" t="s">
        <v>13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4"/>
    </row>
    <row r="21" spans="1:103" ht="15.75">
      <c r="A21" s="188" t="s">
        <v>24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95"/>
    </row>
    <row r="22" spans="1:103" ht="15.75">
      <c r="A22" s="188" t="s">
        <v>14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95"/>
    </row>
    <row r="23" spans="1:103" ht="15.75">
      <c r="A23" s="188" t="s">
        <v>18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95"/>
    </row>
    <row r="24" spans="1:103" ht="15.75">
      <c r="A24" s="188" t="s">
        <v>16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95"/>
    </row>
    <row r="25" spans="1:103" ht="16.5" thickBot="1">
      <c r="A25" s="196" t="s">
        <v>17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1"/>
    </row>
    <row r="26" spans="1:103" ht="16.5" thickTop="1" thickBot="1">
      <c r="A26" t="s">
        <v>8</v>
      </c>
      <c r="B26" t="s">
        <v>0</v>
      </c>
      <c r="C26" t="s">
        <v>1</v>
      </c>
      <c r="D26" t="s">
        <v>2</v>
      </c>
      <c r="E26" t="s">
        <v>3</v>
      </c>
      <c r="F26" t="s">
        <v>4</v>
      </c>
      <c r="G26" t="s">
        <v>5</v>
      </c>
      <c r="H26" t="s">
        <v>6</v>
      </c>
      <c r="I26" t="s">
        <v>7</v>
      </c>
    </row>
    <row r="27" spans="1:103" ht="17.25" thickTop="1" thickBot="1">
      <c r="A27" s="36">
        <v>2013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12">
        <v>0</v>
      </c>
      <c r="H27" s="12">
        <v>0</v>
      </c>
      <c r="I27" s="39">
        <v>0</v>
      </c>
    </row>
    <row r="28" spans="1:103" ht="17.25" thickTop="1" thickBot="1">
      <c r="A28" s="12">
        <v>2014</v>
      </c>
      <c r="B28" s="12">
        <v>0</v>
      </c>
      <c r="C28" s="12">
        <v>0</v>
      </c>
      <c r="D28" s="38">
        <v>1412</v>
      </c>
      <c r="E28" s="38">
        <v>2596</v>
      </c>
      <c r="F28" s="38">
        <v>2862</v>
      </c>
      <c r="G28" s="12">
        <v>0</v>
      </c>
      <c r="H28" s="12">
        <v>0</v>
      </c>
      <c r="I28" s="38">
        <v>6870</v>
      </c>
    </row>
    <row r="29" spans="1:103" ht="17.25" thickTop="1" thickBot="1">
      <c r="A29" s="12">
        <v>2015</v>
      </c>
      <c r="B29" s="12">
        <v>370</v>
      </c>
      <c r="C29" s="12">
        <v>937</v>
      </c>
      <c r="D29" s="38">
        <v>1080</v>
      </c>
      <c r="E29" s="12">
        <v>323</v>
      </c>
      <c r="F29" s="12">
        <v>151</v>
      </c>
      <c r="G29" s="12">
        <v>93</v>
      </c>
      <c r="H29" s="12">
        <v>13</v>
      </c>
      <c r="I29" s="38">
        <v>2967</v>
      </c>
    </row>
    <row r="30" spans="1:103" ht="17.25" thickTop="1" thickBot="1">
      <c r="A30" s="12">
        <v>2016</v>
      </c>
      <c r="B30" s="12">
        <v>409</v>
      </c>
      <c r="C30" s="12">
        <v>694</v>
      </c>
      <c r="D30" s="12">
        <v>581</v>
      </c>
      <c r="E30" s="12">
        <v>471</v>
      </c>
      <c r="F30" s="12">
        <v>166</v>
      </c>
      <c r="G30" s="12">
        <v>86</v>
      </c>
      <c r="H30" s="12">
        <v>37</v>
      </c>
      <c r="I30" s="38">
        <v>2444</v>
      </c>
    </row>
    <row r="31" spans="1:103" ht="17.25" thickTop="1" thickBot="1">
      <c r="A31" s="12">
        <v>2017</v>
      </c>
      <c r="B31" s="12">
        <v>342</v>
      </c>
      <c r="C31" s="12">
        <v>511</v>
      </c>
      <c r="D31" s="12">
        <v>216</v>
      </c>
      <c r="E31" s="12">
        <v>146</v>
      </c>
      <c r="F31" s="12">
        <v>132</v>
      </c>
      <c r="G31" s="12">
        <v>59</v>
      </c>
      <c r="H31" s="12">
        <v>3</v>
      </c>
      <c r="I31" s="12">
        <f>SUM(B31:H31)</f>
        <v>1409</v>
      </c>
    </row>
    <row r="32" spans="1:103" ht="15.75" thickTop="1">
      <c r="A32" t="s">
        <v>9</v>
      </c>
      <c r="B32" s="1">
        <f>B31</f>
        <v>342</v>
      </c>
      <c r="C32" s="1">
        <f>C31+B30</f>
        <v>920</v>
      </c>
      <c r="D32" s="1">
        <f>D31+C30+B29</f>
        <v>1280</v>
      </c>
      <c r="E32" s="1">
        <f>E31+D30+C29+B28</f>
        <v>1664</v>
      </c>
      <c r="F32" s="1">
        <f>F31+E30+D29+C28+B27</f>
        <v>1683</v>
      </c>
      <c r="G32" s="1">
        <f>G31+F30+E29+D28+C27</f>
        <v>1960</v>
      </c>
      <c r="H32" s="1">
        <f>H31+G30+F29+E28+D27</f>
        <v>2836</v>
      </c>
      <c r="I32" s="2">
        <f>B32+C32+D32+E32+F32+G32+H32</f>
        <v>10685</v>
      </c>
    </row>
    <row r="33" spans="1:103">
      <c r="A33" t="s">
        <v>10</v>
      </c>
      <c r="B33" s="1">
        <v>2877</v>
      </c>
      <c r="C33" s="1">
        <v>2982</v>
      </c>
      <c r="D33" s="1">
        <v>3105</v>
      </c>
      <c r="E33" s="1">
        <v>3178</v>
      </c>
      <c r="F33" s="1">
        <v>3166</v>
      </c>
      <c r="G33" s="1">
        <v>3104</v>
      </c>
      <c r="H33" s="1">
        <v>3050</v>
      </c>
      <c r="I33" s="1">
        <v>21462</v>
      </c>
    </row>
    <row r="34" spans="1:103">
      <c r="A34" t="s">
        <v>11</v>
      </c>
      <c r="B34" s="13">
        <f t="shared" ref="B34:I34" si="2">B32/B33*100</f>
        <v>11.887382690302397</v>
      </c>
      <c r="C34" s="13">
        <f t="shared" si="2"/>
        <v>30.85177733065057</v>
      </c>
      <c r="D34" s="13">
        <f t="shared" si="2"/>
        <v>41.223832528180353</v>
      </c>
      <c r="E34" s="13">
        <f t="shared" si="2"/>
        <v>52.359974826935172</v>
      </c>
      <c r="F34" s="13">
        <f t="shared" si="2"/>
        <v>53.158559696778276</v>
      </c>
      <c r="G34" s="13">
        <f t="shared" si="2"/>
        <v>63.144329896907216</v>
      </c>
      <c r="H34" s="8">
        <f t="shared" si="2"/>
        <v>92.983606557377058</v>
      </c>
      <c r="I34" s="13">
        <f t="shared" si="2"/>
        <v>49.785667691734226</v>
      </c>
    </row>
    <row r="35" spans="1:103">
      <c r="A35" t="s">
        <v>12</v>
      </c>
      <c r="B35" s="3">
        <f t="shared" ref="B35:H35" si="3">B33-B32</f>
        <v>2535</v>
      </c>
      <c r="C35" s="3">
        <f t="shared" si="3"/>
        <v>2062</v>
      </c>
      <c r="D35" s="1">
        <f t="shared" si="3"/>
        <v>1825</v>
      </c>
      <c r="E35" s="1">
        <f t="shared" si="3"/>
        <v>1514</v>
      </c>
      <c r="F35" s="3">
        <f t="shared" si="3"/>
        <v>1483</v>
      </c>
      <c r="G35" s="1">
        <f t="shared" si="3"/>
        <v>1144</v>
      </c>
      <c r="H35" s="3">
        <f t="shared" si="3"/>
        <v>214</v>
      </c>
      <c r="I35" s="3">
        <f>SUM(B35:H35)</f>
        <v>10777</v>
      </c>
    </row>
    <row r="37" spans="1:103">
      <c r="A37" t="s">
        <v>34</v>
      </c>
    </row>
    <row r="38" spans="1:103" ht="15.75" thickBot="1"/>
    <row r="39" spans="1:103" ht="16.5" thickTop="1">
      <c r="A39" s="192" t="s">
        <v>13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4"/>
    </row>
    <row r="40" spans="1:103" ht="15.75">
      <c r="A40" s="188" t="s">
        <v>24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95"/>
    </row>
    <row r="41" spans="1:103" ht="15.75">
      <c r="A41" s="188" t="s">
        <v>19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95"/>
    </row>
    <row r="42" spans="1:103" ht="15.75">
      <c r="A42" s="188" t="s">
        <v>15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95"/>
    </row>
    <row r="43" spans="1:103" ht="15.75">
      <c r="A43" s="188" t="s">
        <v>20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95"/>
    </row>
    <row r="44" spans="1:103" ht="16.5" thickBot="1">
      <c r="A44" s="196" t="s">
        <v>17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1"/>
    </row>
    <row r="45" spans="1:103" ht="16.5" thickTop="1" thickBot="1">
      <c r="A45" t="s">
        <v>8</v>
      </c>
      <c r="D45" t="s">
        <v>2</v>
      </c>
      <c r="E45" t="s">
        <v>3</v>
      </c>
      <c r="F45" t="s">
        <v>4</v>
      </c>
      <c r="G45" t="s">
        <v>5</v>
      </c>
      <c r="I45" t="s">
        <v>21</v>
      </c>
    </row>
    <row r="46" spans="1:103" ht="17.25" thickTop="1" thickBot="1">
      <c r="A46" s="12">
        <v>2017</v>
      </c>
      <c r="B46" s="12"/>
      <c r="C46" s="12"/>
      <c r="D46" s="42">
        <v>358</v>
      </c>
      <c r="E46" s="42">
        <v>797</v>
      </c>
      <c r="F46" s="42">
        <v>540</v>
      </c>
      <c r="G46" s="42">
        <v>180</v>
      </c>
      <c r="H46" s="42"/>
      <c r="I46" s="42">
        <f>SUM(D46:H46)</f>
        <v>1875</v>
      </c>
    </row>
    <row r="47" spans="1:103" ht="17.25" thickTop="1" thickBot="1">
      <c r="A47" t="s">
        <v>9</v>
      </c>
      <c r="B47" s="1"/>
      <c r="C47" s="1"/>
      <c r="D47" s="136">
        <f>D46</f>
        <v>358</v>
      </c>
      <c r="E47" s="136">
        <f>E46</f>
        <v>797</v>
      </c>
      <c r="F47" s="136">
        <f>F46</f>
        <v>540</v>
      </c>
      <c r="G47" s="136">
        <f>G46</f>
        <v>180</v>
      </c>
      <c r="H47" s="136"/>
      <c r="I47" s="136">
        <f>SUM(D47:H47)</f>
        <v>1875</v>
      </c>
    </row>
    <row r="48" spans="1:103" ht="16.5" thickTop="1" thickBot="1">
      <c r="A48" s="124" t="s">
        <v>10</v>
      </c>
      <c r="B48" s="125"/>
      <c r="C48" s="125"/>
      <c r="D48" s="137">
        <v>3123</v>
      </c>
      <c r="E48" s="137">
        <v>3181</v>
      </c>
      <c r="F48" s="137">
        <v>3181</v>
      </c>
      <c r="G48" s="137">
        <v>3129</v>
      </c>
      <c r="H48" s="138"/>
      <c r="I48" s="138">
        <v>12614</v>
      </c>
    </row>
    <row r="49" spans="1:9" ht="16.5" thickTop="1" thickBot="1">
      <c r="A49" t="s">
        <v>11</v>
      </c>
      <c r="B49" s="4"/>
      <c r="C49" s="4"/>
      <c r="D49" s="135">
        <f>D47/D48*100</f>
        <v>11.463336535382645</v>
      </c>
      <c r="E49" s="135">
        <f t="shared" ref="E49:G49" si="4">E47/E48*100</f>
        <v>25.055014146494813</v>
      </c>
      <c r="F49" s="135">
        <f t="shared" si="4"/>
        <v>16.975793775542282</v>
      </c>
      <c r="G49" s="135">
        <f t="shared" si="4"/>
        <v>5.7526366251198464</v>
      </c>
      <c r="H49" s="135"/>
      <c r="I49" s="135">
        <f t="shared" ref="I49" si="5">I47/I48*100</f>
        <v>14.864436340573967</v>
      </c>
    </row>
    <row r="50" spans="1:9" ht="15.75" thickTop="1">
      <c r="A50" t="s">
        <v>12</v>
      </c>
      <c r="B50" s="3"/>
      <c r="C50" s="3"/>
      <c r="D50" s="1">
        <f>D48-D47</f>
        <v>2765</v>
      </c>
      <c r="E50" s="1">
        <f>E48-E47</f>
        <v>2384</v>
      </c>
      <c r="F50" s="3">
        <f>F48-F47</f>
        <v>2641</v>
      </c>
      <c r="G50" s="1">
        <f>G48-G47</f>
        <v>2949</v>
      </c>
      <c r="H50" s="3"/>
      <c r="I50" s="3">
        <f>SUM(D50:H50)</f>
        <v>10739</v>
      </c>
    </row>
    <row r="52" spans="1:9">
      <c r="A52" t="s">
        <v>34</v>
      </c>
    </row>
  </sheetData>
  <mergeCells count="18">
    <mergeCell ref="A25:CY25"/>
    <mergeCell ref="A20:CY20"/>
    <mergeCell ref="A21:CY21"/>
    <mergeCell ref="A22:CY22"/>
    <mergeCell ref="A1:CY1"/>
    <mergeCell ref="A2:CY2"/>
    <mergeCell ref="A3:CY3"/>
    <mergeCell ref="A4:CY4"/>
    <mergeCell ref="A5:CY5"/>
    <mergeCell ref="A6:CY6"/>
    <mergeCell ref="A23:CY23"/>
    <mergeCell ref="A24:CY24"/>
    <mergeCell ref="A42:CY42"/>
    <mergeCell ref="A43:CY43"/>
    <mergeCell ref="A44:CY44"/>
    <mergeCell ref="A39:CY39"/>
    <mergeCell ref="A40:CY40"/>
    <mergeCell ref="A41:CY4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Y56"/>
  <sheetViews>
    <sheetView topLeftCell="A28" workbookViewId="0">
      <selection activeCell="B55" sqref="B55"/>
    </sheetView>
  </sheetViews>
  <sheetFormatPr defaultRowHeight="15"/>
  <cols>
    <col min="1" max="1" width="29.42578125" customWidth="1"/>
  </cols>
  <sheetData>
    <row r="1" spans="1:103" ht="16.5" thickTop="1">
      <c r="A1" s="192" t="s">
        <v>13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4"/>
    </row>
    <row r="2" spans="1:103" ht="15.75">
      <c r="A2" s="188" t="s">
        <v>25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95"/>
    </row>
    <row r="3" spans="1:103" ht="15.75">
      <c r="A3" s="188" t="s">
        <v>14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95"/>
    </row>
    <row r="4" spans="1:103" ht="15.75">
      <c r="A4" s="188" t="s">
        <v>15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95"/>
    </row>
    <row r="5" spans="1:103" ht="15.75">
      <c r="A5" s="188" t="s">
        <v>16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95"/>
    </row>
    <row r="6" spans="1:103" ht="16.5" thickBot="1">
      <c r="A6" s="196" t="s">
        <v>17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1"/>
    </row>
    <row r="7" spans="1:103" ht="16.5" thickTop="1" thickBot="1">
      <c r="A7" t="s">
        <v>8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</row>
    <row r="8" spans="1:103" ht="17.25" thickTop="1" thickBot="1">
      <c r="A8" s="36">
        <v>2013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12">
        <v>0</v>
      </c>
      <c r="H8" s="12">
        <v>0</v>
      </c>
      <c r="I8" s="39">
        <v>0</v>
      </c>
    </row>
    <row r="9" spans="1:103" ht="17.25" thickTop="1" thickBot="1">
      <c r="A9" s="12">
        <v>2014</v>
      </c>
      <c r="B9" s="12">
        <v>0</v>
      </c>
      <c r="C9" s="12">
        <v>0</v>
      </c>
      <c r="D9" s="12">
        <v>387</v>
      </c>
      <c r="E9" s="12">
        <v>270</v>
      </c>
      <c r="F9" s="12">
        <v>312</v>
      </c>
      <c r="G9" s="12">
        <v>4</v>
      </c>
      <c r="H9" s="12">
        <v>0</v>
      </c>
      <c r="I9" s="38">
        <v>973</v>
      </c>
    </row>
    <row r="10" spans="1:103" ht="17.25" thickTop="1" thickBot="1">
      <c r="A10" s="12">
        <v>2015</v>
      </c>
      <c r="B10" s="12">
        <v>348</v>
      </c>
      <c r="C10" s="12">
        <v>241</v>
      </c>
      <c r="D10" s="12">
        <v>135</v>
      </c>
      <c r="E10" s="12">
        <v>3</v>
      </c>
      <c r="F10" s="12">
        <v>4</v>
      </c>
      <c r="G10" s="12">
        <v>1</v>
      </c>
      <c r="H10" s="12">
        <v>0</v>
      </c>
      <c r="I10" s="38">
        <v>732</v>
      </c>
    </row>
    <row r="11" spans="1:103" ht="17.25" thickTop="1" thickBot="1">
      <c r="A11" s="12">
        <v>2016</v>
      </c>
      <c r="B11" s="12">
        <v>199</v>
      </c>
      <c r="C11" s="12">
        <v>6</v>
      </c>
      <c r="D11" s="12">
        <v>6</v>
      </c>
      <c r="E11" s="12">
        <v>2</v>
      </c>
      <c r="F11" s="12">
        <v>2</v>
      </c>
      <c r="G11" s="12">
        <v>0</v>
      </c>
      <c r="H11" s="12">
        <v>0</v>
      </c>
      <c r="I11" s="38">
        <v>215</v>
      </c>
    </row>
    <row r="12" spans="1:103" ht="17.25" thickTop="1" thickBot="1">
      <c r="A12" s="12">
        <v>2017</v>
      </c>
      <c r="B12" s="12">
        <v>140</v>
      </c>
      <c r="C12" s="12">
        <v>8</v>
      </c>
      <c r="D12" s="12">
        <v>4</v>
      </c>
      <c r="E12" s="12">
        <v>13</v>
      </c>
      <c r="F12" s="12">
        <v>5</v>
      </c>
      <c r="G12" s="12">
        <v>0</v>
      </c>
      <c r="H12" s="12">
        <v>0</v>
      </c>
      <c r="I12" s="38">
        <f>SUM(B12:H12)</f>
        <v>170</v>
      </c>
    </row>
    <row r="13" spans="1:103" ht="15.75" thickTop="1">
      <c r="A13" t="s">
        <v>9</v>
      </c>
      <c r="B13" s="1">
        <f>B12</f>
        <v>140</v>
      </c>
      <c r="C13" s="1">
        <f>C12+B11</f>
        <v>207</v>
      </c>
      <c r="D13" s="1">
        <f>D12+C11+B10</f>
        <v>358</v>
      </c>
      <c r="E13" s="1">
        <f>E12+D11+C10+B9</f>
        <v>260</v>
      </c>
      <c r="F13" s="1">
        <f>F12+E11+D10+C9+B8</f>
        <v>142</v>
      </c>
      <c r="G13" s="1">
        <f>G12+F11+E10+D9+C8</f>
        <v>392</v>
      </c>
      <c r="H13" s="1">
        <f>H12+G11+F10+E9+D8</f>
        <v>274</v>
      </c>
      <c r="I13" s="2">
        <f>SUM(B13:H13)</f>
        <v>1773</v>
      </c>
    </row>
    <row r="14" spans="1:103">
      <c r="A14" t="s">
        <v>10</v>
      </c>
      <c r="B14" s="1">
        <v>259</v>
      </c>
      <c r="C14" s="1">
        <v>269</v>
      </c>
      <c r="D14" s="1">
        <v>279</v>
      </c>
      <c r="E14" s="1">
        <v>285</v>
      </c>
      <c r="F14" s="1">
        <v>284</v>
      </c>
      <c r="G14" s="1">
        <v>279</v>
      </c>
      <c r="H14" s="1">
        <v>273</v>
      </c>
      <c r="I14" s="1">
        <v>1928</v>
      </c>
    </row>
    <row r="15" spans="1:103">
      <c r="A15" t="s">
        <v>11</v>
      </c>
      <c r="B15" s="13">
        <f t="shared" ref="B15:I15" si="0">B13/B14*100</f>
        <v>54.054054054054056</v>
      </c>
      <c r="C15" s="13">
        <f t="shared" si="0"/>
        <v>76.951672862453535</v>
      </c>
      <c r="D15" s="8">
        <f t="shared" si="0"/>
        <v>128.31541218637992</v>
      </c>
      <c r="E15" s="8">
        <f t="shared" si="0"/>
        <v>91.228070175438589</v>
      </c>
      <c r="F15" s="13">
        <f t="shared" si="0"/>
        <v>50</v>
      </c>
      <c r="G15" s="8">
        <f t="shared" si="0"/>
        <v>140.50179211469532</v>
      </c>
      <c r="H15" s="8">
        <f t="shared" si="0"/>
        <v>100.36630036630036</v>
      </c>
      <c r="I15" s="8">
        <f t="shared" si="0"/>
        <v>91.960580912863065</v>
      </c>
    </row>
    <row r="16" spans="1:103">
      <c r="A16" t="s">
        <v>12</v>
      </c>
      <c r="B16" s="6">
        <f t="shared" ref="B16:F16" si="1">B14-B13</f>
        <v>119</v>
      </c>
      <c r="C16" s="6">
        <f t="shared" si="1"/>
        <v>62</v>
      </c>
      <c r="D16" s="7">
        <v>0</v>
      </c>
      <c r="E16" s="7">
        <f t="shared" si="1"/>
        <v>25</v>
      </c>
      <c r="F16" s="6">
        <f t="shared" si="1"/>
        <v>142</v>
      </c>
      <c r="G16" s="7">
        <v>0</v>
      </c>
      <c r="H16" s="6">
        <v>0</v>
      </c>
      <c r="I16" s="6">
        <f>SUM(B16:H16)</f>
        <v>348</v>
      </c>
    </row>
    <row r="18" spans="1:103">
      <c r="A18" t="s">
        <v>34</v>
      </c>
    </row>
    <row r="19" spans="1:103" ht="15.75" thickBot="1"/>
    <row r="20" spans="1:103" ht="16.5" thickTop="1">
      <c r="A20" s="192" t="s">
        <v>13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4"/>
    </row>
    <row r="21" spans="1:103" ht="15.75">
      <c r="A21" s="188" t="s">
        <v>25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95"/>
    </row>
    <row r="22" spans="1:103" ht="15.75">
      <c r="A22" s="188" t="s">
        <v>14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95"/>
    </row>
    <row r="23" spans="1:103" ht="15.75">
      <c r="A23" s="188" t="s">
        <v>18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95"/>
    </row>
    <row r="24" spans="1:103" ht="15.75">
      <c r="A24" s="188" t="s">
        <v>16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95"/>
    </row>
    <row r="25" spans="1:103" ht="16.5" thickBot="1">
      <c r="A25" s="196" t="s">
        <v>17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1"/>
    </row>
    <row r="26" spans="1:103" ht="16.5" thickTop="1" thickBot="1">
      <c r="A26" t="s">
        <v>8</v>
      </c>
      <c r="B26" t="s">
        <v>0</v>
      </c>
      <c r="C26" t="s">
        <v>1</v>
      </c>
      <c r="D26" t="s">
        <v>2</v>
      </c>
      <c r="E26" t="s">
        <v>3</v>
      </c>
      <c r="F26" t="s">
        <v>4</v>
      </c>
      <c r="G26" t="s">
        <v>5</v>
      </c>
      <c r="H26" t="s">
        <v>6</v>
      </c>
      <c r="I26" t="s">
        <v>7</v>
      </c>
    </row>
    <row r="27" spans="1:103" ht="17.25" thickTop="1" thickBot="1">
      <c r="A27" s="36">
        <v>2013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12">
        <v>0</v>
      </c>
      <c r="H27" s="12">
        <v>0</v>
      </c>
      <c r="I27" s="39">
        <v>0</v>
      </c>
    </row>
    <row r="28" spans="1:103" ht="17.25" thickTop="1" thickBot="1">
      <c r="A28" s="12">
        <v>2014</v>
      </c>
      <c r="B28" s="12">
        <v>0</v>
      </c>
      <c r="C28" s="12">
        <v>0</v>
      </c>
      <c r="D28" s="12">
        <v>157</v>
      </c>
      <c r="E28" s="12">
        <v>250</v>
      </c>
      <c r="F28" s="12">
        <v>250</v>
      </c>
      <c r="G28" s="12">
        <v>153</v>
      </c>
      <c r="H28" s="12">
        <v>0</v>
      </c>
      <c r="I28" s="12">
        <v>810</v>
      </c>
    </row>
    <row r="29" spans="1:103" ht="17.25" thickTop="1" thickBot="1">
      <c r="A29" s="12">
        <v>2015</v>
      </c>
      <c r="B29" s="12">
        <v>138</v>
      </c>
      <c r="C29" s="12">
        <v>259</v>
      </c>
      <c r="D29" s="12">
        <v>263</v>
      </c>
      <c r="E29" s="12">
        <v>61</v>
      </c>
      <c r="F29" s="12">
        <v>11</v>
      </c>
      <c r="G29" s="12">
        <v>11</v>
      </c>
      <c r="H29" s="12">
        <v>2</v>
      </c>
      <c r="I29" s="12">
        <v>745</v>
      </c>
    </row>
    <row r="30" spans="1:103" ht="17.25" thickTop="1" thickBot="1">
      <c r="A30" s="12">
        <v>2016</v>
      </c>
      <c r="B30" s="12">
        <v>153</v>
      </c>
      <c r="C30" s="12">
        <v>46</v>
      </c>
      <c r="D30" s="12">
        <v>13</v>
      </c>
      <c r="E30" s="12">
        <v>19</v>
      </c>
      <c r="F30" s="12">
        <v>3</v>
      </c>
      <c r="G30" s="12">
        <v>4</v>
      </c>
      <c r="H30" s="12">
        <v>0</v>
      </c>
      <c r="I30" s="12">
        <v>238</v>
      </c>
    </row>
    <row r="31" spans="1:103" ht="17.25" thickTop="1" thickBot="1">
      <c r="A31" s="12">
        <v>2017</v>
      </c>
      <c r="B31" s="12">
        <v>81</v>
      </c>
      <c r="C31" s="12">
        <v>32</v>
      </c>
      <c r="D31" s="12">
        <v>6</v>
      </c>
      <c r="E31" s="12">
        <v>5</v>
      </c>
      <c r="F31" s="12">
        <v>6</v>
      </c>
      <c r="G31" s="12">
        <v>2</v>
      </c>
      <c r="H31" s="12">
        <v>0</v>
      </c>
      <c r="I31" s="12">
        <f>SUM(B31:H31)</f>
        <v>132</v>
      </c>
    </row>
    <row r="32" spans="1:103" ht="15.75" thickTop="1">
      <c r="A32" t="s">
        <v>9</v>
      </c>
      <c r="B32" s="1">
        <f>B31</f>
        <v>81</v>
      </c>
      <c r="C32" s="1">
        <f>C31+B30</f>
        <v>185</v>
      </c>
      <c r="D32" s="1">
        <f>D31+C30+B29</f>
        <v>190</v>
      </c>
      <c r="E32" s="1">
        <f>E31+D30+C29+B28</f>
        <v>277</v>
      </c>
      <c r="F32" s="1">
        <f>F31+E30+D29+C28+B27</f>
        <v>288</v>
      </c>
      <c r="G32" s="1">
        <f>G31+F30+E29+D28+C27</f>
        <v>223</v>
      </c>
      <c r="H32" s="1">
        <f>H31+G30+F29+E28+D27</f>
        <v>265</v>
      </c>
      <c r="I32" s="2">
        <f>SUM(B32:H32)</f>
        <v>1509</v>
      </c>
    </row>
    <row r="33" spans="1:103">
      <c r="A33" t="s">
        <v>10</v>
      </c>
      <c r="B33" s="1">
        <v>259</v>
      </c>
      <c r="C33" s="1">
        <v>269</v>
      </c>
      <c r="D33" s="1">
        <v>279</v>
      </c>
      <c r="E33" s="1">
        <v>285</v>
      </c>
      <c r="F33" s="1">
        <v>284</v>
      </c>
      <c r="G33" s="1">
        <v>279</v>
      </c>
      <c r="H33" s="1">
        <v>273</v>
      </c>
      <c r="I33" s="1">
        <v>1928</v>
      </c>
    </row>
    <row r="34" spans="1:103">
      <c r="A34" t="s">
        <v>11</v>
      </c>
      <c r="B34" s="13">
        <f t="shared" ref="B34:I34" si="2">B32/B33*100</f>
        <v>31.274131274131271</v>
      </c>
      <c r="C34" s="13">
        <f t="shared" si="2"/>
        <v>68.773234200743488</v>
      </c>
      <c r="D34" s="13">
        <f t="shared" si="2"/>
        <v>68.100358422939067</v>
      </c>
      <c r="E34" s="8">
        <f t="shared" si="2"/>
        <v>97.192982456140356</v>
      </c>
      <c r="F34" s="8">
        <f t="shared" si="2"/>
        <v>101.40845070422534</v>
      </c>
      <c r="G34" s="13">
        <f t="shared" si="2"/>
        <v>79.928315412186379</v>
      </c>
      <c r="H34" s="8">
        <f t="shared" si="2"/>
        <v>97.069597069597066</v>
      </c>
      <c r="I34" s="13">
        <f t="shared" si="2"/>
        <v>78.267634854771785</v>
      </c>
    </row>
    <row r="35" spans="1:103">
      <c r="A35" t="s">
        <v>12</v>
      </c>
      <c r="B35" s="3">
        <f t="shared" ref="B35:H35" si="3">B33-B32</f>
        <v>178</v>
      </c>
      <c r="C35" s="3">
        <f t="shared" si="3"/>
        <v>84</v>
      </c>
      <c r="D35" s="1">
        <f t="shared" si="3"/>
        <v>89</v>
      </c>
      <c r="E35" s="1">
        <f t="shared" si="3"/>
        <v>8</v>
      </c>
      <c r="F35" s="3">
        <v>0</v>
      </c>
      <c r="G35" s="1">
        <f t="shared" si="3"/>
        <v>56</v>
      </c>
      <c r="H35" s="3">
        <f t="shared" si="3"/>
        <v>8</v>
      </c>
      <c r="I35" s="3">
        <f>SUM(B35:H35)</f>
        <v>423</v>
      </c>
    </row>
    <row r="37" spans="1:103">
      <c r="A37" t="s">
        <v>34</v>
      </c>
    </row>
    <row r="38" spans="1:103" ht="15.75" thickBot="1"/>
    <row r="39" spans="1:103" ht="16.5" thickTop="1">
      <c r="A39" s="192" t="s">
        <v>13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4"/>
    </row>
    <row r="40" spans="1:103" ht="15.75">
      <c r="A40" s="188" t="s">
        <v>25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95"/>
    </row>
    <row r="41" spans="1:103" ht="15.75">
      <c r="A41" s="188" t="s">
        <v>19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95"/>
    </row>
    <row r="42" spans="1:103" ht="15.75">
      <c r="A42" s="188" t="s">
        <v>15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95"/>
    </row>
    <row r="43" spans="1:103" ht="15.75">
      <c r="A43" s="188" t="s">
        <v>20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95"/>
    </row>
    <row r="44" spans="1:103" ht="16.5" thickBot="1">
      <c r="A44" s="196" t="s">
        <v>17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1"/>
    </row>
    <row r="45" spans="1:103" ht="16.5" thickTop="1" thickBot="1">
      <c r="A45" t="s">
        <v>8</v>
      </c>
      <c r="D45" t="s">
        <v>2</v>
      </c>
      <c r="E45" t="s">
        <v>3</v>
      </c>
      <c r="F45" t="s">
        <v>4</v>
      </c>
      <c r="G45" t="s">
        <v>5</v>
      </c>
      <c r="I45" t="s">
        <v>21</v>
      </c>
    </row>
    <row r="46" spans="1:103" ht="17.25" thickTop="1" thickBot="1">
      <c r="A46" s="12">
        <v>2017</v>
      </c>
      <c r="B46" s="12"/>
      <c r="C46" s="12"/>
      <c r="D46" s="142">
        <v>90</v>
      </c>
      <c r="E46" s="144">
        <v>255</v>
      </c>
      <c r="F46" s="144">
        <v>234</v>
      </c>
      <c r="G46" s="144">
        <v>37</v>
      </c>
      <c r="H46" s="143"/>
      <c r="I46" s="143">
        <f>SUM(D46:H46)</f>
        <v>616</v>
      </c>
    </row>
    <row r="47" spans="1:103" ht="17.25" thickTop="1" thickBot="1">
      <c r="A47" t="s">
        <v>9</v>
      </c>
      <c r="B47" s="1"/>
      <c r="C47" s="1"/>
      <c r="D47" s="142">
        <v>90</v>
      </c>
      <c r="E47" s="144">
        <v>255</v>
      </c>
      <c r="F47" s="144">
        <v>234</v>
      </c>
      <c r="G47" s="144">
        <v>37</v>
      </c>
      <c r="H47" s="143"/>
      <c r="I47" s="143">
        <f>SUM(D47:H47)</f>
        <v>616</v>
      </c>
    </row>
    <row r="48" spans="1:103" ht="16.5" thickTop="1" thickBot="1">
      <c r="A48" s="124" t="s">
        <v>10</v>
      </c>
      <c r="B48" s="125"/>
      <c r="C48" s="140"/>
      <c r="D48" s="141">
        <v>274</v>
      </c>
      <c r="E48" s="137">
        <v>272</v>
      </c>
      <c r="F48" s="137">
        <v>273</v>
      </c>
      <c r="G48" s="137">
        <v>275</v>
      </c>
      <c r="H48" s="138"/>
      <c r="I48" s="138">
        <v>1094</v>
      </c>
    </row>
    <row r="49" spans="1:9" ht="16.5" thickTop="1" thickBot="1">
      <c r="A49" t="s">
        <v>11</v>
      </c>
      <c r="B49" s="4"/>
      <c r="C49" s="4"/>
      <c r="D49" s="134">
        <f>D47/D48*100</f>
        <v>32.846715328467155</v>
      </c>
      <c r="E49" s="185">
        <f t="shared" ref="E49:G49" si="4">E47/E48*100</f>
        <v>93.75</v>
      </c>
      <c r="F49" s="185">
        <f t="shared" si="4"/>
        <v>85.714285714285708</v>
      </c>
      <c r="G49" s="135">
        <f t="shared" si="4"/>
        <v>13.454545454545455</v>
      </c>
      <c r="H49" s="135"/>
      <c r="I49" s="135">
        <f t="shared" ref="I49" si="5">I47/I48*100</f>
        <v>56.307129798903112</v>
      </c>
    </row>
    <row r="50" spans="1:9" ht="15.75" thickTop="1">
      <c r="A50" t="s">
        <v>12</v>
      </c>
      <c r="B50" s="3"/>
      <c r="C50" s="3"/>
      <c r="D50" s="1">
        <f>D48-D47</f>
        <v>184</v>
      </c>
      <c r="E50" s="1">
        <f>E48-E47</f>
        <v>17</v>
      </c>
      <c r="F50" s="3">
        <f>F48-F47</f>
        <v>39</v>
      </c>
      <c r="G50" s="1">
        <f>G48-G47</f>
        <v>238</v>
      </c>
      <c r="H50" s="3"/>
      <c r="I50" s="3">
        <f>I48-I47</f>
        <v>478</v>
      </c>
    </row>
    <row r="52" spans="1:9">
      <c r="A52" t="s">
        <v>34</v>
      </c>
    </row>
    <row r="56" spans="1:9">
      <c r="C56" s="145"/>
    </row>
  </sheetData>
  <mergeCells count="18">
    <mergeCell ref="A6:CY6"/>
    <mergeCell ref="A1:CY1"/>
    <mergeCell ref="A2:CY2"/>
    <mergeCell ref="A3:CY3"/>
    <mergeCell ref="A4:CY4"/>
    <mergeCell ref="A5:CY5"/>
    <mergeCell ref="A44:CY44"/>
    <mergeCell ref="A20:CY20"/>
    <mergeCell ref="A21:CY21"/>
    <mergeCell ref="A22:CY22"/>
    <mergeCell ref="A23:CY23"/>
    <mergeCell ref="A24:CY24"/>
    <mergeCell ref="A25:CY25"/>
    <mergeCell ref="A39:CY39"/>
    <mergeCell ref="A40:CY40"/>
    <mergeCell ref="A41:CY41"/>
    <mergeCell ref="A42:CY42"/>
    <mergeCell ref="A43:CY4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Y52"/>
  <sheetViews>
    <sheetView topLeftCell="A31" workbookViewId="0">
      <selection activeCell="M53" sqref="M53"/>
    </sheetView>
  </sheetViews>
  <sheetFormatPr defaultRowHeight="15"/>
  <cols>
    <col min="1" max="1" width="27.140625" customWidth="1"/>
  </cols>
  <sheetData>
    <row r="1" spans="1:103" ht="16.5" thickTop="1">
      <c r="A1" s="192" t="s">
        <v>13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4"/>
    </row>
    <row r="2" spans="1:103" ht="15.75">
      <c r="A2" s="188" t="s">
        <v>26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95"/>
    </row>
    <row r="3" spans="1:103" ht="15.75">
      <c r="A3" s="188" t="s">
        <v>14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95"/>
    </row>
    <row r="4" spans="1:103" ht="15.75">
      <c r="A4" s="188" t="s">
        <v>15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95"/>
    </row>
    <row r="5" spans="1:103" ht="15.75">
      <c r="A5" s="188" t="s">
        <v>16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95"/>
    </row>
    <row r="6" spans="1:103" ht="16.5" thickBot="1">
      <c r="A6" s="196" t="s">
        <v>17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1"/>
    </row>
    <row r="7" spans="1:103" ht="16.5" thickTop="1" thickBot="1">
      <c r="A7" t="s">
        <v>8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</row>
    <row r="8" spans="1:103" ht="17.25" thickTop="1" thickBot="1">
      <c r="A8" s="36">
        <v>2013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12">
        <v>0</v>
      </c>
      <c r="H8" s="12">
        <v>0</v>
      </c>
      <c r="I8" s="39">
        <v>0</v>
      </c>
    </row>
    <row r="9" spans="1:103" ht="17.25" thickTop="1" thickBot="1">
      <c r="A9" s="12">
        <v>2014</v>
      </c>
      <c r="B9" s="12">
        <v>0</v>
      </c>
      <c r="C9" s="12">
        <v>0</v>
      </c>
      <c r="D9" s="12">
        <v>151</v>
      </c>
      <c r="E9" s="12">
        <v>113</v>
      </c>
      <c r="F9" s="12">
        <v>108</v>
      </c>
      <c r="G9" s="12">
        <v>1</v>
      </c>
      <c r="H9" s="12">
        <v>0</v>
      </c>
      <c r="I9" s="38">
        <v>373</v>
      </c>
    </row>
    <row r="10" spans="1:103" ht="17.25" thickTop="1" thickBot="1">
      <c r="A10" s="12">
        <v>2015</v>
      </c>
      <c r="B10" s="12">
        <v>179</v>
      </c>
      <c r="C10" s="12">
        <v>121</v>
      </c>
      <c r="D10" s="12">
        <v>66</v>
      </c>
      <c r="E10" s="12">
        <v>5</v>
      </c>
      <c r="F10" s="12">
        <v>1</v>
      </c>
      <c r="G10" s="12">
        <v>0</v>
      </c>
      <c r="H10" s="12">
        <v>0</v>
      </c>
      <c r="I10" s="38">
        <v>372</v>
      </c>
    </row>
    <row r="11" spans="1:103" ht="17.25" thickTop="1" thickBot="1">
      <c r="A11" s="12">
        <v>2016</v>
      </c>
      <c r="B11" s="12">
        <v>93</v>
      </c>
      <c r="C11" s="12">
        <v>9</v>
      </c>
      <c r="D11" s="12">
        <v>0</v>
      </c>
      <c r="E11" s="12">
        <v>5</v>
      </c>
      <c r="F11" s="12">
        <v>2</v>
      </c>
      <c r="G11" s="12">
        <v>0</v>
      </c>
      <c r="H11" s="12">
        <v>0</v>
      </c>
      <c r="I11" s="38">
        <v>109</v>
      </c>
    </row>
    <row r="12" spans="1:103" ht="17.25" thickTop="1" thickBot="1">
      <c r="A12" s="12">
        <v>2017</v>
      </c>
      <c r="B12" s="12">
        <v>118</v>
      </c>
      <c r="C12" s="12">
        <v>12</v>
      </c>
      <c r="D12" s="12">
        <v>7</v>
      </c>
      <c r="E12" s="12">
        <v>12</v>
      </c>
      <c r="F12" s="12">
        <v>2</v>
      </c>
      <c r="G12" s="12">
        <v>3</v>
      </c>
      <c r="H12" s="12">
        <v>0</v>
      </c>
      <c r="I12" s="38">
        <f>SUM(B12:H12)</f>
        <v>154</v>
      </c>
    </row>
    <row r="13" spans="1:103" ht="15.75" thickTop="1">
      <c r="A13" t="s">
        <v>9</v>
      </c>
      <c r="B13" s="1">
        <f>B12</f>
        <v>118</v>
      </c>
      <c r="C13" s="1">
        <f>C12+B11</f>
        <v>105</v>
      </c>
      <c r="D13" s="1">
        <f>D12+C11+B10</f>
        <v>195</v>
      </c>
      <c r="E13" s="1">
        <f>E12+D11+C10+B9</f>
        <v>133</v>
      </c>
      <c r="F13" s="1">
        <f>F12+E11+D10+C9+B8</f>
        <v>73</v>
      </c>
      <c r="G13" s="1">
        <f>G12+F11+E10+D9+C8</f>
        <v>161</v>
      </c>
      <c r="H13" s="1">
        <f>H12+G11+F10+E9+D8</f>
        <v>114</v>
      </c>
      <c r="I13" s="2">
        <f>SUM(B13:H13)</f>
        <v>899</v>
      </c>
    </row>
    <row r="14" spans="1:103">
      <c r="A14" t="s">
        <v>10</v>
      </c>
      <c r="B14" s="1">
        <v>111</v>
      </c>
      <c r="C14" s="1">
        <v>114</v>
      </c>
      <c r="D14" s="1">
        <v>118</v>
      </c>
      <c r="E14" s="1">
        <v>121</v>
      </c>
      <c r="F14" s="1">
        <v>122</v>
      </c>
      <c r="G14" s="1">
        <v>122</v>
      </c>
      <c r="H14" s="1">
        <v>122</v>
      </c>
      <c r="I14" s="1">
        <v>830</v>
      </c>
    </row>
    <row r="15" spans="1:103">
      <c r="A15" t="s">
        <v>11</v>
      </c>
      <c r="B15" s="8">
        <f t="shared" ref="B15:I15" si="0">B13/B14*100</f>
        <v>106.30630630630631</v>
      </c>
      <c r="C15" s="8">
        <f t="shared" si="0"/>
        <v>92.10526315789474</v>
      </c>
      <c r="D15" s="8">
        <f t="shared" si="0"/>
        <v>165.25423728813558</v>
      </c>
      <c r="E15" s="8">
        <f t="shared" si="0"/>
        <v>109.91735537190081</v>
      </c>
      <c r="F15" s="13">
        <f t="shared" si="0"/>
        <v>59.83606557377049</v>
      </c>
      <c r="G15" s="8">
        <f t="shared" si="0"/>
        <v>131.96721311475409</v>
      </c>
      <c r="H15" s="8">
        <f t="shared" si="0"/>
        <v>93.442622950819683</v>
      </c>
      <c r="I15" s="8">
        <f t="shared" si="0"/>
        <v>108.31325301204819</v>
      </c>
    </row>
    <row r="16" spans="1:103">
      <c r="A16" t="s">
        <v>12</v>
      </c>
      <c r="B16" s="6">
        <v>0</v>
      </c>
      <c r="C16" s="6">
        <f t="shared" ref="C16:H16" si="1">C14-C13</f>
        <v>9</v>
      </c>
      <c r="D16" s="7">
        <v>0</v>
      </c>
      <c r="E16" s="7">
        <v>0</v>
      </c>
      <c r="F16" s="6">
        <f t="shared" si="1"/>
        <v>49</v>
      </c>
      <c r="G16" s="7">
        <v>0</v>
      </c>
      <c r="H16" s="6">
        <f t="shared" si="1"/>
        <v>8</v>
      </c>
      <c r="I16" s="6">
        <f>SUM(B16:H16)</f>
        <v>66</v>
      </c>
    </row>
    <row r="18" spans="1:103">
      <c r="A18" t="s">
        <v>34</v>
      </c>
    </row>
    <row r="19" spans="1:103" ht="15.75" thickBot="1"/>
    <row r="20" spans="1:103" ht="16.5" thickTop="1">
      <c r="A20" s="192" t="s">
        <v>13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4"/>
    </row>
    <row r="21" spans="1:103" ht="15.75">
      <c r="A21" s="188" t="s">
        <v>26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95"/>
    </row>
    <row r="22" spans="1:103" ht="15.75">
      <c r="A22" s="188" t="s">
        <v>14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95"/>
    </row>
    <row r="23" spans="1:103" ht="15.75">
      <c r="A23" s="188" t="s">
        <v>18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95"/>
    </row>
    <row r="24" spans="1:103" ht="15.75">
      <c r="A24" s="188" t="s">
        <v>16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95"/>
    </row>
    <row r="25" spans="1:103" ht="16.5" thickBot="1">
      <c r="A25" s="196" t="s">
        <v>17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1"/>
    </row>
    <row r="26" spans="1:103" ht="16.5" thickTop="1" thickBot="1">
      <c r="A26" t="s">
        <v>8</v>
      </c>
      <c r="B26" t="s">
        <v>0</v>
      </c>
      <c r="C26" t="s">
        <v>1</v>
      </c>
      <c r="D26" t="s">
        <v>2</v>
      </c>
      <c r="E26" t="s">
        <v>3</v>
      </c>
      <c r="F26" t="s">
        <v>4</v>
      </c>
      <c r="G26" t="s">
        <v>5</v>
      </c>
      <c r="H26" t="s">
        <v>6</v>
      </c>
      <c r="I26" t="s">
        <v>7</v>
      </c>
    </row>
    <row r="27" spans="1:103" ht="17.25" thickTop="1" thickBot="1">
      <c r="A27" s="36">
        <v>2013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12">
        <v>0</v>
      </c>
      <c r="H27" s="12">
        <v>0</v>
      </c>
      <c r="I27" s="39">
        <v>0</v>
      </c>
    </row>
    <row r="28" spans="1:103" ht="17.25" thickTop="1" thickBot="1">
      <c r="A28" s="12">
        <v>2014</v>
      </c>
      <c r="B28" s="12">
        <v>0</v>
      </c>
      <c r="C28" s="12">
        <v>0</v>
      </c>
      <c r="D28" s="12">
        <v>63</v>
      </c>
      <c r="E28" s="12">
        <v>78</v>
      </c>
      <c r="F28" s="12">
        <v>120</v>
      </c>
      <c r="G28" s="12">
        <v>42</v>
      </c>
      <c r="H28" s="12">
        <v>0</v>
      </c>
      <c r="I28" s="12">
        <v>303</v>
      </c>
    </row>
    <row r="29" spans="1:103" ht="17.25" thickTop="1" thickBot="1">
      <c r="A29" s="12">
        <v>2015</v>
      </c>
      <c r="B29" s="12">
        <v>47</v>
      </c>
      <c r="C29" s="12">
        <v>84</v>
      </c>
      <c r="D29" s="12">
        <v>143</v>
      </c>
      <c r="E29" s="12">
        <v>20</v>
      </c>
      <c r="F29" s="12">
        <v>10</v>
      </c>
      <c r="G29" s="12">
        <v>8</v>
      </c>
      <c r="H29" s="12">
        <v>0</v>
      </c>
      <c r="I29" s="12">
        <v>312</v>
      </c>
    </row>
    <row r="30" spans="1:103" ht="17.25" thickTop="1" thickBot="1">
      <c r="A30" s="12">
        <v>2016</v>
      </c>
      <c r="B30" s="12">
        <v>50</v>
      </c>
      <c r="C30" s="12">
        <v>32</v>
      </c>
      <c r="D30" s="12">
        <v>3</v>
      </c>
      <c r="E30" s="12">
        <v>12</v>
      </c>
      <c r="F30" s="12">
        <v>0</v>
      </c>
      <c r="G30" s="12">
        <v>0</v>
      </c>
      <c r="H30" s="12">
        <v>1</v>
      </c>
      <c r="I30" s="12">
        <v>98</v>
      </c>
    </row>
    <row r="31" spans="1:103" ht="17.25" thickTop="1" thickBot="1">
      <c r="A31" s="12">
        <v>2017</v>
      </c>
      <c r="B31" s="12">
        <v>61</v>
      </c>
      <c r="C31" s="12">
        <v>64</v>
      </c>
      <c r="D31" s="12">
        <v>7</v>
      </c>
      <c r="E31" s="12">
        <v>10</v>
      </c>
      <c r="F31" s="12">
        <v>4</v>
      </c>
      <c r="G31" s="12">
        <v>0</v>
      </c>
      <c r="H31" s="12">
        <v>0</v>
      </c>
      <c r="I31" s="12">
        <f>SUM(B31:H31)</f>
        <v>146</v>
      </c>
    </row>
    <row r="32" spans="1:103" ht="15.75" thickTop="1">
      <c r="A32" t="s">
        <v>9</v>
      </c>
      <c r="B32" s="1">
        <f>B31</f>
        <v>61</v>
      </c>
      <c r="C32" s="1">
        <f>C31+B30</f>
        <v>114</v>
      </c>
      <c r="D32" s="1">
        <f>D31+C30+B29</f>
        <v>86</v>
      </c>
      <c r="E32" s="1">
        <f>E31+D30+C29+B28</f>
        <v>97</v>
      </c>
      <c r="F32" s="1">
        <f>F31+E30+D29+C28+B27</f>
        <v>159</v>
      </c>
      <c r="G32" s="1">
        <f>G31+F30+E29+D28+C27</f>
        <v>83</v>
      </c>
      <c r="H32" s="1">
        <f>H31+G30+F29+E28+D27</f>
        <v>88</v>
      </c>
      <c r="I32" s="2">
        <f>SUM(B32:H32)</f>
        <v>688</v>
      </c>
    </row>
    <row r="33" spans="1:103">
      <c r="A33" t="s">
        <v>10</v>
      </c>
      <c r="B33" s="1">
        <v>111</v>
      </c>
      <c r="C33" s="1">
        <v>114</v>
      </c>
      <c r="D33" s="1">
        <v>118</v>
      </c>
      <c r="E33" s="1">
        <v>121</v>
      </c>
      <c r="F33" s="1">
        <v>122</v>
      </c>
      <c r="G33" s="1">
        <v>122</v>
      </c>
      <c r="H33" s="1">
        <v>122</v>
      </c>
      <c r="I33" s="1">
        <v>830</v>
      </c>
    </row>
    <row r="34" spans="1:103">
      <c r="A34" t="s">
        <v>11</v>
      </c>
      <c r="B34" s="9">
        <f t="shared" ref="B34:I34" si="2">B32/B33*100</f>
        <v>54.954954954954957</v>
      </c>
      <c r="C34" s="8">
        <f t="shared" si="2"/>
        <v>100</v>
      </c>
      <c r="D34" s="9">
        <f t="shared" si="2"/>
        <v>72.881355932203391</v>
      </c>
      <c r="E34" s="8">
        <f t="shared" si="2"/>
        <v>80.165289256198349</v>
      </c>
      <c r="F34" s="8">
        <f t="shared" si="2"/>
        <v>130.32786885245901</v>
      </c>
      <c r="G34" s="9">
        <f t="shared" si="2"/>
        <v>68.032786885245898</v>
      </c>
      <c r="H34" s="9">
        <f t="shared" si="2"/>
        <v>72.131147540983605</v>
      </c>
      <c r="I34" s="8">
        <f t="shared" si="2"/>
        <v>82.891566265060248</v>
      </c>
    </row>
    <row r="35" spans="1:103">
      <c r="A35" t="s">
        <v>12</v>
      </c>
      <c r="B35" s="3">
        <f t="shared" ref="B35:H35" si="3">B33-B32</f>
        <v>50</v>
      </c>
      <c r="C35" s="3">
        <v>0</v>
      </c>
      <c r="D35" s="1">
        <f t="shared" si="3"/>
        <v>32</v>
      </c>
      <c r="E35" s="1">
        <f t="shared" si="3"/>
        <v>24</v>
      </c>
      <c r="F35" s="3">
        <v>0</v>
      </c>
      <c r="G35" s="1">
        <f t="shared" si="3"/>
        <v>39</v>
      </c>
      <c r="H35" s="3">
        <f t="shared" si="3"/>
        <v>34</v>
      </c>
      <c r="I35" s="3">
        <f>SUM(B35:H35)</f>
        <v>179</v>
      </c>
    </row>
    <row r="37" spans="1:103">
      <c r="A37" t="s">
        <v>34</v>
      </c>
    </row>
    <row r="38" spans="1:103" ht="15.75" thickBot="1"/>
    <row r="39" spans="1:103" ht="16.5" thickTop="1">
      <c r="A39" s="192" t="s">
        <v>13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4"/>
    </row>
    <row r="40" spans="1:103" ht="15.75">
      <c r="A40" s="188" t="s">
        <v>26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95"/>
    </row>
    <row r="41" spans="1:103" ht="15.75">
      <c r="A41" s="188" t="s">
        <v>19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95"/>
    </row>
    <row r="42" spans="1:103" ht="15.75">
      <c r="A42" s="188" t="s">
        <v>15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95"/>
    </row>
    <row r="43" spans="1:103" ht="15.75">
      <c r="A43" s="188" t="s">
        <v>20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95"/>
    </row>
    <row r="44" spans="1:103" ht="16.5" thickBot="1">
      <c r="A44" s="196" t="s">
        <v>17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1"/>
    </row>
    <row r="45" spans="1:103" ht="16.5" thickTop="1" thickBot="1">
      <c r="A45" t="s">
        <v>8</v>
      </c>
      <c r="D45" s="147" t="s">
        <v>2</v>
      </c>
      <c r="E45" s="147" t="s">
        <v>3</v>
      </c>
      <c r="F45" s="147" t="s">
        <v>4</v>
      </c>
      <c r="G45" s="147" t="s">
        <v>5</v>
      </c>
      <c r="H45" s="147"/>
      <c r="I45" s="147" t="s">
        <v>21</v>
      </c>
    </row>
    <row r="46" spans="1:103" ht="17.25" thickTop="1" thickBot="1">
      <c r="A46" s="12">
        <v>2017</v>
      </c>
      <c r="B46" s="12"/>
      <c r="C46" s="12"/>
      <c r="D46" s="183">
        <v>53</v>
      </c>
      <c r="E46" s="183">
        <v>155</v>
      </c>
      <c r="F46" s="183">
        <v>115</v>
      </c>
      <c r="G46" s="183">
        <v>31</v>
      </c>
      <c r="H46" s="179"/>
      <c r="I46" s="180">
        <f>SUM(D46:H46)</f>
        <v>354</v>
      </c>
    </row>
    <row r="47" spans="1:103" ht="16.5" thickTop="1" thickBot="1">
      <c r="A47" t="s">
        <v>9</v>
      </c>
      <c r="B47" s="1"/>
      <c r="C47" s="1"/>
      <c r="D47" s="184">
        <f>D46</f>
        <v>53</v>
      </c>
      <c r="E47" s="184">
        <f>E46</f>
        <v>155</v>
      </c>
      <c r="F47" s="184">
        <f>F46</f>
        <v>115</v>
      </c>
      <c r="G47" s="184">
        <f>G46</f>
        <v>31</v>
      </c>
      <c r="H47" s="181"/>
      <c r="I47" s="182">
        <f>SUM(D47:H47)</f>
        <v>354</v>
      </c>
    </row>
    <row r="48" spans="1:103" ht="16.5" thickTop="1" thickBot="1">
      <c r="A48" s="124" t="s">
        <v>10</v>
      </c>
      <c r="B48" s="125"/>
      <c r="C48" s="125"/>
      <c r="D48" s="137">
        <v>120</v>
      </c>
      <c r="E48" s="137">
        <v>125</v>
      </c>
      <c r="F48" s="137">
        <v>125</v>
      </c>
      <c r="G48" s="137">
        <v>123</v>
      </c>
      <c r="H48" s="138"/>
      <c r="I48" s="146">
        <v>493</v>
      </c>
    </row>
    <row r="49" spans="1:9" ht="16.5" thickTop="1" thickBot="1">
      <c r="A49" t="s">
        <v>11</v>
      </c>
      <c r="B49" s="4"/>
      <c r="C49" s="4"/>
      <c r="D49" s="135">
        <f>D47/D48*100</f>
        <v>44.166666666666664</v>
      </c>
      <c r="E49" s="185">
        <f t="shared" ref="E49:G49" si="4">E47/E48*100</f>
        <v>124</v>
      </c>
      <c r="F49" s="185">
        <f t="shared" si="4"/>
        <v>92</v>
      </c>
      <c r="G49" s="135">
        <f t="shared" si="4"/>
        <v>25.203252032520325</v>
      </c>
      <c r="H49" s="135"/>
      <c r="I49" s="139">
        <f t="shared" ref="I49" si="5">I47/I48*100</f>
        <v>71.805273833671407</v>
      </c>
    </row>
    <row r="50" spans="1:9" ht="15.75" thickTop="1">
      <c r="A50" t="s">
        <v>12</v>
      </c>
      <c r="B50" s="3"/>
      <c r="C50" s="3"/>
      <c r="D50" s="1">
        <f>D48-D47</f>
        <v>67</v>
      </c>
      <c r="E50" s="1">
        <f>E48-E47</f>
        <v>-30</v>
      </c>
      <c r="F50" s="3">
        <f>F48-F47</f>
        <v>10</v>
      </c>
      <c r="G50" s="1">
        <f>G48-G47</f>
        <v>92</v>
      </c>
      <c r="H50" s="3"/>
      <c r="I50" s="3">
        <f>I48-I47</f>
        <v>139</v>
      </c>
    </row>
    <row r="52" spans="1:9">
      <c r="A52" t="s">
        <v>34</v>
      </c>
    </row>
  </sheetData>
  <mergeCells count="18">
    <mergeCell ref="A6:CY6"/>
    <mergeCell ref="A1:CY1"/>
    <mergeCell ref="A2:CY2"/>
    <mergeCell ref="A3:CY3"/>
    <mergeCell ref="A4:CY4"/>
    <mergeCell ref="A5:CY5"/>
    <mergeCell ref="A44:CY44"/>
    <mergeCell ref="A20:CY20"/>
    <mergeCell ref="A21:CY21"/>
    <mergeCell ref="A22:CY22"/>
    <mergeCell ref="A23:CY23"/>
    <mergeCell ref="A24:CY24"/>
    <mergeCell ref="A25:CY25"/>
    <mergeCell ref="A39:CY39"/>
    <mergeCell ref="A40:CY40"/>
    <mergeCell ref="A41:CY41"/>
    <mergeCell ref="A42:CY42"/>
    <mergeCell ref="A43:CY43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Y52"/>
  <sheetViews>
    <sheetView topLeftCell="A10" workbookViewId="0">
      <selection activeCell="E57" sqref="E57"/>
    </sheetView>
  </sheetViews>
  <sheetFormatPr defaultRowHeight="15"/>
  <cols>
    <col min="1" max="1" width="28.28515625" customWidth="1"/>
  </cols>
  <sheetData>
    <row r="1" spans="1:103" ht="16.5" thickTop="1">
      <c r="A1" s="192" t="s">
        <v>13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4"/>
    </row>
    <row r="2" spans="1:103" ht="15.75">
      <c r="A2" s="188" t="s">
        <v>27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95"/>
    </row>
    <row r="3" spans="1:103" ht="15.75">
      <c r="A3" s="188" t="s">
        <v>14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95"/>
    </row>
    <row r="4" spans="1:103" ht="15.75">
      <c r="A4" s="188" t="s">
        <v>15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95"/>
    </row>
    <row r="5" spans="1:103" ht="15.75">
      <c r="A5" s="188" t="s">
        <v>16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95"/>
    </row>
    <row r="6" spans="1:103" ht="16.5" thickBot="1">
      <c r="A6" s="196" t="s">
        <v>17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1"/>
    </row>
    <row r="7" spans="1:103" ht="16.5" thickTop="1" thickBot="1">
      <c r="A7" t="s">
        <v>8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</row>
    <row r="8" spans="1:103" ht="17.25" thickTop="1" thickBot="1">
      <c r="A8" s="36">
        <v>2013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12">
        <v>0</v>
      </c>
      <c r="H8" s="12">
        <v>0</v>
      </c>
      <c r="I8" s="39">
        <v>0</v>
      </c>
    </row>
    <row r="9" spans="1:103" ht="17.25" thickTop="1" thickBot="1">
      <c r="A9" s="12">
        <v>2014</v>
      </c>
      <c r="B9" s="12">
        <v>0</v>
      </c>
      <c r="C9" s="12">
        <v>0</v>
      </c>
      <c r="D9" s="12">
        <v>72</v>
      </c>
      <c r="E9" s="12">
        <v>63</v>
      </c>
      <c r="F9" s="12">
        <v>72</v>
      </c>
      <c r="G9" s="12">
        <v>0</v>
      </c>
      <c r="H9" s="12">
        <v>0</v>
      </c>
      <c r="I9" s="38">
        <v>207</v>
      </c>
    </row>
    <row r="10" spans="1:103" ht="17.25" thickTop="1" thickBot="1">
      <c r="A10" s="12">
        <v>2015</v>
      </c>
      <c r="B10" s="12">
        <v>147</v>
      </c>
      <c r="C10" s="12">
        <v>71</v>
      </c>
      <c r="D10" s="12">
        <v>89</v>
      </c>
      <c r="E10" s="12">
        <v>9</v>
      </c>
      <c r="F10" s="12">
        <v>24</v>
      </c>
      <c r="G10" s="12">
        <v>0</v>
      </c>
      <c r="H10" s="12">
        <v>0</v>
      </c>
      <c r="I10" s="38">
        <v>340</v>
      </c>
    </row>
    <row r="11" spans="1:103" ht="17.25" thickTop="1" thickBot="1">
      <c r="A11" s="12">
        <v>2016</v>
      </c>
      <c r="B11" s="12">
        <v>34</v>
      </c>
      <c r="C11" s="12">
        <v>8</v>
      </c>
      <c r="D11" s="12">
        <v>11</v>
      </c>
      <c r="E11" s="12">
        <v>1</v>
      </c>
      <c r="F11" s="12">
        <v>0</v>
      </c>
      <c r="G11" s="12">
        <v>0</v>
      </c>
      <c r="H11" s="12">
        <v>0</v>
      </c>
      <c r="I11" s="38">
        <v>54</v>
      </c>
    </row>
    <row r="12" spans="1:103" ht="17.25" thickTop="1" thickBot="1">
      <c r="A12" s="12">
        <v>2017</v>
      </c>
      <c r="B12" s="12">
        <v>4</v>
      </c>
      <c r="C12" s="12">
        <v>1</v>
      </c>
      <c r="D12" s="12">
        <v>0</v>
      </c>
      <c r="E12" s="12">
        <v>1</v>
      </c>
      <c r="F12" s="12">
        <v>0</v>
      </c>
      <c r="G12" s="12">
        <v>0</v>
      </c>
      <c r="H12" s="12">
        <v>0</v>
      </c>
      <c r="I12" s="38">
        <v>6</v>
      </c>
    </row>
    <row r="13" spans="1:103" ht="15.75" thickTop="1">
      <c r="A13" t="s">
        <v>9</v>
      </c>
      <c r="B13" s="1">
        <f>B12</f>
        <v>4</v>
      </c>
      <c r="C13" s="1">
        <f>C12+B11</f>
        <v>35</v>
      </c>
      <c r="D13" s="1">
        <f>D12+C11+B10</f>
        <v>155</v>
      </c>
      <c r="E13" s="1">
        <f>E12+D11+C10+B9</f>
        <v>83</v>
      </c>
      <c r="F13" s="1">
        <f>F12+E11+D10+C9+B8</f>
        <v>90</v>
      </c>
      <c r="G13" s="1">
        <f>G12+F11+E10+D9+C8</f>
        <v>81</v>
      </c>
      <c r="H13" s="1">
        <f>H12+G11+F10+E9+D8</f>
        <v>87</v>
      </c>
      <c r="I13" s="2">
        <f>SUM(B13:H13)</f>
        <v>535</v>
      </c>
    </row>
    <row r="14" spans="1:103">
      <c r="A14" t="s">
        <v>10</v>
      </c>
      <c r="B14" s="1">
        <v>92</v>
      </c>
      <c r="C14" s="1">
        <v>92</v>
      </c>
      <c r="D14" s="1">
        <v>93</v>
      </c>
      <c r="E14" s="1">
        <v>94</v>
      </c>
      <c r="F14" s="1">
        <v>96</v>
      </c>
      <c r="G14" s="1">
        <v>97</v>
      </c>
      <c r="H14" s="1">
        <v>99</v>
      </c>
      <c r="I14" s="1">
        <v>663</v>
      </c>
    </row>
    <row r="15" spans="1:103">
      <c r="A15" t="s">
        <v>11</v>
      </c>
      <c r="B15" s="9">
        <f t="shared" ref="B15:I15" si="0">B13/B14*100</f>
        <v>4.3478260869565215</v>
      </c>
      <c r="C15" s="9">
        <f t="shared" si="0"/>
        <v>38.04347826086957</v>
      </c>
      <c r="D15" s="8">
        <f t="shared" si="0"/>
        <v>166.66666666666669</v>
      </c>
      <c r="E15" s="8">
        <f t="shared" si="0"/>
        <v>88.297872340425528</v>
      </c>
      <c r="F15" s="8">
        <f t="shared" si="0"/>
        <v>93.75</v>
      </c>
      <c r="G15" s="8">
        <f t="shared" si="0"/>
        <v>83.505154639175259</v>
      </c>
      <c r="H15" s="8">
        <f t="shared" si="0"/>
        <v>87.878787878787875</v>
      </c>
      <c r="I15" s="8">
        <f t="shared" si="0"/>
        <v>80.693815987933633</v>
      </c>
    </row>
    <row r="16" spans="1:103">
      <c r="A16" t="s">
        <v>12</v>
      </c>
      <c r="B16" s="6">
        <f t="shared" ref="B16:H16" si="1">B14-B13</f>
        <v>88</v>
      </c>
      <c r="C16" s="6">
        <f t="shared" si="1"/>
        <v>57</v>
      </c>
      <c r="D16" s="7">
        <v>0</v>
      </c>
      <c r="E16" s="7">
        <f t="shared" si="1"/>
        <v>11</v>
      </c>
      <c r="F16" s="6">
        <f t="shared" si="1"/>
        <v>6</v>
      </c>
      <c r="G16" s="7">
        <f t="shared" si="1"/>
        <v>16</v>
      </c>
      <c r="H16" s="6">
        <f t="shared" si="1"/>
        <v>12</v>
      </c>
      <c r="I16" s="6">
        <f>SUM(B16:H16)</f>
        <v>190</v>
      </c>
    </row>
    <row r="18" spans="1:103">
      <c r="A18" t="s">
        <v>34</v>
      </c>
    </row>
    <row r="19" spans="1:103" ht="15.75" thickBot="1"/>
    <row r="20" spans="1:103" ht="16.5" thickTop="1">
      <c r="A20" s="192" t="s">
        <v>13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4"/>
    </row>
    <row r="21" spans="1:103" ht="15.75">
      <c r="A21" s="188" t="s">
        <v>27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95"/>
    </row>
    <row r="22" spans="1:103" ht="15.75">
      <c r="A22" s="188" t="s">
        <v>14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95"/>
    </row>
    <row r="23" spans="1:103" ht="15.75">
      <c r="A23" s="188" t="s">
        <v>18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95"/>
    </row>
    <row r="24" spans="1:103" ht="15.75">
      <c r="A24" s="188" t="s">
        <v>16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95"/>
    </row>
    <row r="25" spans="1:103" ht="16.5" thickBot="1">
      <c r="A25" s="196" t="s">
        <v>17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1"/>
    </row>
    <row r="26" spans="1:103" ht="16.5" thickTop="1" thickBot="1">
      <c r="A26" t="s">
        <v>8</v>
      </c>
      <c r="B26" t="s">
        <v>0</v>
      </c>
      <c r="C26" t="s">
        <v>1</v>
      </c>
      <c r="D26" t="s">
        <v>2</v>
      </c>
      <c r="E26" t="s">
        <v>3</v>
      </c>
      <c r="F26" t="s">
        <v>4</v>
      </c>
      <c r="G26" t="s">
        <v>5</v>
      </c>
      <c r="H26" t="s">
        <v>6</v>
      </c>
      <c r="I26" t="s">
        <v>7</v>
      </c>
    </row>
    <row r="27" spans="1:103" ht="17.25" thickTop="1" thickBot="1">
      <c r="A27" s="36">
        <v>2013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12">
        <v>0</v>
      </c>
      <c r="H27" s="12">
        <v>0</v>
      </c>
      <c r="I27" s="39">
        <v>0</v>
      </c>
    </row>
    <row r="28" spans="1:103" ht="17.25" thickTop="1" thickBot="1">
      <c r="A28" s="12">
        <v>2014</v>
      </c>
      <c r="B28" s="12">
        <v>0</v>
      </c>
      <c r="C28" s="12">
        <v>0</v>
      </c>
      <c r="D28" s="12">
        <v>29</v>
      </c>
      <c r="E28" s="12">
        <v>123</v>
      </c>
      <c r="F28" s="12">
        <v>93</v>
      </c>
      <c r="G28" s="12">
        <v>0</v>
      </c>
      <c r="H28" s="12">
        <v>0</v>
      </c>
      <c r="I28" s="38">
        <v>245</v>
      </c>
    </row>
    <row r="29" spans="1:103" ht="17.25" thickTop="1" thickBot="1">
      <c r="A29" s="12">
        <v>2015</v>
      </c>
      <c r="B29" s="12">
        <v>42</v>
      </c>
      <c r="C29" s="12">
        <v>57</v>
      </c>
      <c r="D29" s="12">
        <v>66</v>
      </c>
      <c r="E29" s="12">
        <v>21</v>
      </c>
      <c r="F29" s="12">
        <v>1</v>
      </c>
      <c r="G29" s="12">
        <v>3</v>
      </c>
      <c r="H29" s="12">
        <v>0</v>
      </c>
      <c r="I29" s="38">
        <v>190</v>
      </c>
    </row>
    <row r="30" spans="1:103" ht="17.25" thickTop="1" thickBot="1">
      <c r="A30" s="12">
        <v>2016</v>
      </c>
      <c r="B30" s="12">
        <v>10</v>
      </c>
      <c r="C30" s="12">
        <v>13</v>
      </c>
      <c r="D30" s="12">
        <v>18</v>
      </c>
      <c r="E30" s="12">
        <v>9</v>
      </c>
      <c r="F30" s="12">
        <v>0</v>
      </c>
      <c r="G30" s="12">
        <v>0</v>
      </c>
      <c r="H30" s="12">
        <v>0</v>
      </c>
      <c r="I30" s="38">
        <v>50</v>
      </c>
    </row>
    <row r="31" spans="1:103" ht="17.25" thickTop="1" thickBot="1">
      <c r="A31" s="12">
        <v>2017</v>
      </c>
      <c r="B31" s="12">
        <v>1</v>
      </c>
      <c r="C31" s="12">
        <v>2</v>
      </c>
      <c r="D31" s="12">
        <v>1</v>
      </c>
      <c r="E31" s="12">
        <v>0</v>
      </c>
      <c r="F31" s="12">
        <v>0</v>
      </c>
      <c r="G31" s="12">
        <v>0</v>
      </c>
      <c r="H31" s="12">
        <v>0</v>
      </c>
      <c r="I31" s="12">
        <v>4</v>
      </c>
    </row>
    <row r="32" spans="1:103" ht="15.75" thickTop="1">
      <c r="A32" t="s">
        <v>9</v>
      </c>
      <c r="B32" s="1">
        <f>B31</f>
        <v>1</v>
      </c>
      <c r="C32" s="1">
        <f>C31+B30</f>
        <v>12</v>
      </c>
      <c r="D32" s="1">
        <f>D31+C30+B29</f>
        <v>56</v>
      </c>
      <c r="E32" s="1">
        <f>E31+D30+C29+B28</f>
        <v>75</v>
      </c>
      <c r="F32" s="1">
        <f>F31+E30+D29+C28+B27</f>
        <v>75</v>
      </c>
      <c r="G32" s="1">
        <f>G31+F30+E29+D28+C27</f>
        <v>50</v>
      </c>
      <c r="H32" s="1">
        <f>H31+G30+F29+E28+D27</f>
        <v>124</v>
      </c>
      <c r="I32" s="2">
        <f>SUM(B32:H32)</f>
        <v>393</v>
      </c>
    </row>
    <row r="33" spans="1:103">
      <c r="A33" t="s">
        <v>10</v>
      </c>
      <c r="B33" s="1">
        <v>92</v>
      </c>
      <c r="C33" s="1">
        <v>92</v>
      </c>
      <c r="D33" s="1">
        <v>93</v>
      </c>
      <c r="E33" s="1">
        <v>94</v>
      </c>
      <c r="F33" s="1">
        <v>96</v>
      </c>
      <c r="G33" s="1">
        <v>97</v>
      </c>
      <c r="H33" s="1">
        <v>99</v>
      </c>
      <c r="I33" s="1">
        <v>663</v>
      </c>
    </row>
    <row r="34" spans="1:103">
      <c r="A34" t="s">
        <v>11</v>
      </c>
      <c r="B34" s="9">
        <f t="shared" ref="B34:I34" si="2">B32/B33*100</f>
        <v>1.0869565217391304</v>
      </c>
      <c r="C34" s="9">
        <f t="shared" si="2"/>
        <v>13.043478260869565</v>
      </c>
      <c r="D34" s="9">
        <f t="shared" si="2"/>
        <v>60.215053763440864</v>
      </c>
      <c r="E34" s="9">
        <f t="shared" si="2"/>
        <v>79.787234042553195</v>
      </c>
      <c r="F34" s="9">
        <f t="shared" si="2"/>
        <v>78.125</v>
      </c>
      <c r="G34" s="9">
        <f t="shared" si="2"/>
        <v>51.546391752577314</v>
      </c>
      <c r="H34" s="8">
        <f t="shared" si="2"/>
        <v>125.25252525252526</v>
      </c>
      <c r="I34" s="9">
        <f t="shared" si="2"/>
        <v>59.276018099547514</v>
      </c>
    </row>
    <row r="35" spans="1:103">
      <c r="A35" t="s">
        <v>12</v>
      </c>
      <c r="B35" s="3">
        <f t="shared" ref="B35:G35" si="3">B33-B32</f>
        <v>91</v>
      </c>
      <c r="C35" s="3">
        <f t="shared" si="3"/>
        <v>80</v>
      </c>
      <c r="D35" s="1">
        <f t="shared" si="3"/>
        <v>37</v>
      </c>
      <c r="E35" s="1">
        <f t="shared" si="3"/>
        <v>19</v>
      </c>
      <c r="F35" s="3">
        <f t="shared" si="3"/>
        <v>21</v>
      </c>
      <c r="G35" s="1">
        <f t="shared" si="3"/>
        <v>47</v>
      </c>
      <c r="H35" s="3">
        <v>0</v>
      </c>
      <c r="I35" s="3">
        <f>SUM(B35:H35)</f>
        <v>295</v>
      </c>
    </row>
    <row r="37" spans="1:103">
      <c r="A37" t="s">
        <v>34</v>
      </c>
    </row>
    <row r="38" spans="1:103" ht="15.75" thickBot="1"/>
    <row r="39" spans="1:103" ht="16.5" thickTop="1">
      <c r="A39" s="192" t="s">
        <v>13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4"/>
    </row>
    <row r="40" spans="1:103" ht="15.75">
      <c r="A40" s="188" t="s">
        <v>27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95"/>
    </row>
    <row r="41" spans="1:103" ht="15.75">
      <c r="A41" s="188" t="s">
        <v>19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95"/>
    </row>
    <row r="42" spans="1:103" ht="15.75">
      <c r="A42" s="188" t="s">
        <v>15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95"/>
    </row>
    <row r="43" spans="1:103" ht="15.75">
      <c r="A43" s="188" t="s">
        <v>20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95"/>
    </row>
    <row r="44" spans="1:103" ht="16.5" thickBot="1">
      <c r="A44" s="196" t="s">
        <v>17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1"/>
    </row>
    <row r="45" spans="1:103" ht="16.5" thickTop="1" thickBot="1">
      <c r="A45" t="s">
        <v>8</v>
      </c>
      <c r="D45" t="s">
        <v>2</v>
      </c>
      <c r="E45" t="s">
        <v>3</v>
      </c>
      <c r="F45" t="s">
        <v>4</v>
      </c>
      <c r="G45" t="s">
        <v>5</v>
      </c>
      <c r="I45" t="s">
        <v>21</v>
      </c>
    </row>
    <row r="46" spans="1:103" ht="17.25" thickTop="1" thickBot="1">
      <c r="A46" s="12">
        <v>2017</v>
      </c>
      <c r="B46" s="12"/>
      <c r="C46" s="118"/>
      <c r="D46" s="150">
        <v>0</v>
      </c>
      <c r="E46" s="150">
        <v>13</v>
      </c>
      <c r="F46" s="150">
        <v>5</v>
      </c>
      <c r="G46" s="150">
        <v>0</v>
      </c>
      <c r="H46" s="153"/>
      <c r="I46" s="153">
        <v>18</v>
      </c>
    </row>
    <row r="47" spans="1:103" ht="16.5" thickTop="1" thickBot="1">
      <c r="A47" t="s">
        <v>9</v>
      </c>
      <c r="B47" s="1"/>
      <c r="C47" s="1"/>
      <c r="D47" s="119">
        <v>0</v>
      </c>
      <c r="E47" s="119">
        <v>13</v>
      </c>
      <c r="F47" s="119">
        <v>5</v>
      </c>
      <c r="G47" s="119">
        <v>0</v>
      </c>
      <c r="H47" s="153"/>
      <c r="I47" s="153">
        <v>18</v>
      </c>
    </row>
    <row r="48" spans="1:103" ht="16.5" thickTop="1" thickBot="1">
      <c r="A48" s="124" t="s">
        <v>10</v>
      </c>
      <c r="B48" s="125"/>
      <c r="C48" s="125"/>
      <c r="D48" s="113">
        <v>105</v>
      </c>
      <c r="E48" s="154">
        <v>123</v>
      </c>
      <c r="F48" s="154">
        <v>123</v>
      </c>
      <c r="G48" s="113">
        <v>107</v>
      </c>
      <c r="H48" s="155"/>
      <c r="I48" s="155">
        <f>D48+E48+F48+G48</f>
        <v>458</v>
      </c>
    </row>
    <row r="49" spans="1:9" ht="16.5" thickTop="1" thickBot="1">
      <c r="A49" t="s">
        <v>11</v>
      </c>
      <c r="B49" s="4"/>
      <c r="C49" s="4"/>
      <c r="D49" s="156">
        <f>D47/D48*100</f>
        <v>0</v>
      </c>
      <c r="E49" s="156">
        <f t="shared" ref="E49:I49" si="4">E47/E48*100</f>
        <v>10.569105691056912</v>
      </c>
      <c r="F49" s="156">
        <f t="shared" si="4"/>
        <v>4.0650406504065035</v>
      </c>
      <c r="G49" s="156">
        <f t="shared" si="4"/>
        <v>0</v>
      </c>
      <c r="H49" s="156"/>
      <c r="I49" s="156">
        <f t="shared" si="4"/>
        <v>3.9301310043668125</v>
      </c>
    </row>
    <row r="50" spans="1:9" ht="15.75" thickTop="1">
      <c r="A50" t="s">
        <v>12</v>
      </c>
      <c r="B50" s="3"/>
      <c r="C50" s="3"/>
      <c r="D50" s="1">
        <f>D48-D47</f>
        <v>105</v>
      </c>
      <c r="E50" s="1">
        <f t="shared" ref="E50:I50" si="5">E48-E47</f>
        <v>110</v>
      </c>
      <c r="F50" s="1">
        <f t="shared" si="5"/>
        <v>118</v>
      </c>
      <c r="G50" s="1">
        <f t="shared" si="5"/>
        <v>107</v>
      </c>
      <c r="H50" s="1"/>
      <c r="I50" s="1">
        <f t="shared" si="5"/>
        <v>440</v>
      </c>
    </row>
    <row r="52" spans="1:9">
      <c r="A52" t="s">
        <v>34</v>
      </c>
    </row>
  </sheetData>
  <mergeCells count="18">
    <mergeCell ref="A6:CY6"/>
    <mergeCell ref="A1:CY1"/>
    <mergeCell ref="A2:CY2"/>
    <mergeCell ref="A3:CY3"/>
    <mergeCell ref="A4:CY4"/>
    <mergeCell ref="A5:CY5"/>
    <mergeCell ref="A44:CY44"/>
    <mergeCell ref="A20:CY20"/>
    <mergeCell ref="A21:CY21"/>
    <mergeCell ref="A22:CY22"/>
    <mergeCell ref="A23:CY23"/>
    <mergeCell ref="A24:CY24"/>
    <mergeCell ref="A25:CY25"/>
    <mergeCell ref="A39:CY39"/>
    <mergeCell ref="A40:CY40"/>
    <mergeCell ref="A41:CY41"/>
    <mergeCell ref="A42:CY42"/>
    <mergeCell ref="A43:CY4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Y55"/>
  <sheetViews>
    <sheetView topLeftCell="A25" workbookViewId="0">
      <selection activeCell="N46" sqref="N46"/>
    </sheetView>
  </sheetViews>
  <sheetFormatPr defaultRowHeight="15"/>
  <cols>
    <col min="1" max="1" width="26.85546875" customWidth="1"/>
    <col min="9" max="9" width="11.7109375" customWidth="1"/>
  </cols>
  <sheetData>
    <row r="1" spans="1:103" ht="16.5" thickTop="1">
      <c r="A1" s="192" t="s">
        <v>13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4"/>
    </row>
    <row r="2" spans="1:103" ht="15.75">
      <c r="A2" s="188" t="s">
        <v>28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95"/>
    </row>
    <row r="3" spans="1:103" ht="15.75">
      <c r="A3" s="188" t="s">
        <v>14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95"/>
    </row>
    <row r="4" spans="1:103" ht="15.75">
      <c r="A4" s="188" t="s">
        <v>15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95"/>
    </row>
    <row r="5" spans="1:103" ht="15.75">
      <c r="A5" s="188" t="s">
        <v>16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95"/>
    </row>
    <row r="6" spans="1:103" ht="16.5" thickBot="1">
      <c r="A6" s="196" t="s">
        <v>17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1"/>
    </row>
    <row r="7" spans="1:103" ht="16.5" thickTop="1" thickBot="1">
      <c r="A7" t="s">
        <v>8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</row>
    <row r="8" spans="1:103" ht="17.25" thickTop="1" thickBot="1">
      <c r="A8" s="36">
        <v>2013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12">
        <v>0</v>
      </c>
      <c r="H8" s="12">
        <v>0</v>
      </c>
      <c r="I8" s="39">
        <v>0</v>
      </c>
    </row>
    <row r="9" spans="1:103" ht="17.25" thickTop="1" thickBot="1">
      <c r="A9" s="12">
        <v>2014</v>
      </c>
      <c r="B9" s="12">
        <v>0</v>
      </c>
      <c r="C9" s="12">
        <v>0</v>
      </c>
      <c r="D9" s="12">
        <v>215</v>
      </c>
      <c r="E9" s="12">
        <v>162</v>
      </c>
      <c r="F9" s="12">
        <v>123</v>
      </c>
      <c r="G9" s="12">
        <v>0</v>
      </c>
      <c r="H9" s="12">
        <v>0</v>
      </c>
      <c r="I9" s="38">
        <v>500</v>
      </c>
    </row>
    <row r="10" spans="1:103" ht="17.25" thickTop="1" thickBot="1">
      <c r="A10" s="12">
        <v>2015</v>
      </c>
      <c r="B10" s="12">
        <v>156</v>
      </c>
      <c r="C10" s="12">
        <v>101</v>
      </c>
      <c r="D10" s="12">
        <v>51</v>
      </c>
      <c r="E10" s="12">
        <v>7</v>
      </c>
      <c r="F10" s="12">
        <v>3</v>
      </c>
      <c r="G10" s="12">
        <v>0</v>
      </c>
      <c r="H10" s="12">
        <v>0</v>
      </c>
      <c r="I10" s="38">
        <v>318</v>
      </c>
    </row>
    <row r="11" spans="1:103" ht="17.25" thickTop="1" thickBot="1">
      <c r="A11" s="12">
        <v>2016</v>
      </c>
      <c r="B11" s="12">
        <v>74</v>
      </c>
      <c r="C11" s="12">
        <v>24</v>
      </c>
      <c r="D11" s="12">
        <v>29</v>
      </c>
      <c r="E11" s="12">
        <v>6</v>
      </c>
      <c r="F11" s="12">
        <v>7</v>
      </c>
      <c r="G11" s="12">
        <v>0</v>
      </c>
      <c r="H11" s="12">
        <v>0</v>
      </c>
      <c r="I11" s="38">
        <v>140</v>
      </c>
    </row>
    <row r="12" spans="1:103" ht="17.25" thickTop="1" thickBot="1">
      <c r="A12" s="12">
        <v>2017</v>
      </c>
      <c r="B12" s="12">
        <v>63</v>
      </c>
      <c r="C12" s="12">
        <v>16</v>
      </c>
      <c r="D12" s="12">
        <v>21</v>
      </c>
      <c r="E12" s="12">
        <v>12</v>
      </c>
      <c r="F12" s="12">
        <v>7</v>
      </c>
      <c r="G12" s="12">
        <v>2</v>
      </c>
      <c r="H12" s="12">
        <v>3</v>
      </c>
      <c r="I12" s="38">
        <f>SUM(B12:H12)</f>
        <v>124</v>
      </c>
    </row>
    <row r="13" spans="1:103" ht="15.75" thickTop="1">
      <c r="A13" t="s">
        <v>9</v>
      </c>
      <c r="B13" s="1">
        <f>B12</f>
        <v>63</v>
      </c>
      <c r="C13" s="1">
        <f>C12+B11</f>
        <v>90</v>
      </c>
      <c r="D13" s="1">
        <f>D12+C11+B10</f>
        <v>201</v>
      </c>
      <c r="E13" s="1">
        <f>E12+D11+C10+B9</f>
        <v>142</v>
      </c>
      <c r="F13" s="1">
        <f>F12+E11+D10+C9+B8</f>
        <v>64</v>
      </c>
      <c r="G13" s="1">
        <f>G12+F11+E10+D9+C8</f>
        <v>231</v>
      </c>
      <c r="H13" s="1">
        <f>H12+G11+F10+E9+D8</f>
        <v>168</v>
      </c>
      <c r="I13" s="2">
        <f>SUM(B13:H13)</f>
        <v>959</v>
      </c>
    </row>
    <row r="14" spans="1:103">
      <c r="A14" t="s">
        <v>10</v>
      </c>
      <c r="B14" s="1">
        <v>146</v>
      </c>
      <c r="C14" s="1">
        <v>151</v>
      </c>
      <c r="D14" s="1">
        <v>157</v>
      </c>
      <c r="E14" s="1">
        <v>161</v>
      </c>
      <c r="F14" s="1">
        <v>159</v>
      </c>
      <c r="G14" s="1">
        <v>154</v>
      </c>
      <c r="H14" s="1">
        <v>150</v>
      </c>
      <c r="I14" s="1">
        <v>1078</v>
      </c>
    </row>
    <row r="15" spans="1:103">
      <c r="A15" t="s">
        <v>11</v>
      </c>
      <c r="B15" s="9">
        <f t="shared" ref="B15:I15" si="0">B13/B14*100</f>
        <v>43.150684931506852</v>
      </c>
      <c r="C15" s="9">
        <f t="shared" si="0"/>
        <v>59.602649006622521</v>
      </c>
      <c r="D15" s="8">
        <f t="shared" si="0"/>
        <v>128.02547770700636</v>
      </c>
      <c r="E15" s="8">
        <f t="shared" si="0"/>
        <v>88.198757763975152</v>
      </c>
      <c r="F15" s="9">
        <f t="shared" si="0"/>
        <v>40.25157232704403</v>
      </c>
      <c r="G15" s="8">
        <f t="shared" si="0"/>
        <v>150</v>
      </c>
      <c r="H15" s="8">
        <f t="shared" si="0"/>
        <v>112.00000000000001</v>
      </c>
      <c r="I15" s="8">
        <f t="shared" si="0"/>
        <v>88.961038961038966</v>
      </c>
    </row>
    <row r="16" spans="1:103">
      <c r="A16" t="s">
        <v>12</v>
      </c>
      <c r="B16" s="6">
        <f t="shared" ref="B16:F16" si="1">B14-B13</f>
        <v>83</v>
      </c>
      <c r="C16" s="6">
        <f t="shared" si="1"/>
        <v>61</v>
      </c>
      <c r="D16" s="7">
        <v>0</v>
      </c>
      <c r="E16" s="7">
        <f t="shared" si="1"/>
        <v>19</v>
      </c>
      <c r="F16" s="6">
        <f t="shared" si="1"/>
        <v>95</v>
      </c>
      <c r="G16" s="7">
        <v>0</v>
      </c>
      <c r="H16" s="6">
        <v>0</v>
      </c>
      <c r="I16" s="6">
        <f>SUM(B16:H16)</f>
        <v>258</v>
      </c>
    </row>
    <row r="18" spans="1:103">
      <c r="A18" t="s">
        <v>34</v>
      </c>
    </row>
    <row r="19" spans="1:103" ht="15.75" thickBot="1"/>
    <row r="20" spans="1:103" ht="16.5" thickTop="1">
      <c r="A20" s="192" t="s">
        <v>13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4"/>
    </row>
    <row r="21" spans="1:103" ht="15.75">
      <c r="A21" s="188" t="s">
        <v>28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95"/>
    </row>
    <row r="22" spans="1:103" ht="15.75">
      <c r="A22" s="188" t="s">
        <v>14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95"/>
    </row>
    <row r="23" spans="1:103" ht="15.75">
      <c r="A23" s="188" t="s">
        <v>18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95"/>
    </row>
    <row r="24" spans="1:103" ht="15.75">
      <c r="A24" s="188" t="s">
        <v>16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95"/>
    </row>
    <row r="25" spans="1:103" ht="16.5" thickBot="1">
      <c r="A25" s="196" t="s">
        <v>17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1"/>
    </row>
    <row r="26" spans="1:103" ht="16.5" thickTop="1" thickBot="1">
      <c r="A26" t="s">
        <v>8</v>
      </c>
      <c r="B26" t="s">
        <v>0</v>
      </c>
      <c r="C26" t="s">
        <v>1</v>
      </c>
      <c r="D26" t="s">
        <v>2</v>
      </c>
      <c r="E26" t="s">
        <v>3</v>
      </c>
      <c r="F26" t="s">
        <v>4</v>
      </c>
      <c r="G26" t="s">
        <v>5</v>
      </c>
      <c r="H26" t="s">
        <v>6</v>
      </c>
      <c r="I26" t="s">
        <v>7</v>
      </c>
    </row>
    <row r="27" spans="1:103" ht="17.25" thickTop="1" thickBot="1">
      <c r="A27" s="36">
        <v>2013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12">
        <v>0</v>
      </c>
      <c r="H27" s="12">
        <v>0</v>
      </c>
      <c r="I27" s="39">
        <v>0</v>
      </c>
    </row>
    <row r="28" spans="1:103" ht="17.25" thickTop="1" thickBot="1">
      <c r="A28" s="12">
        <v>2014</v>
      </c>
      <c r="B28" s="12">
        <v>0</v>
      </c>
      <c r="C28" s="12">
        <v>0</v>
      </c>
      <c r="D28" s="12">
        <v>63</v>
      </c>
      <c r="E28" s="12">
        <v>126</v>
      </c>
      <c r="F28" s="12">
        <v>197</v>
      </c>
      <c r="G28" s="12">
        <v>0</v>
      </c>
      <c r="H28" s="12">
        <v>0</v>
      </c>
      <c r="I28" s="38">
        <v>386</v>
      </c>
    </row>
    <row r="29" spans="1:103" ht="17.25" thickTop="1" thickBot="1">
      <c r="A29" s="12">
        <v>2015</v>
      </c>
      <c r="B29" s="12">
        <v>39</v>
      </c>
      <c r="C29" s="12">
        <v>110</v>
      </c>
      <c r="D29" s="12">
        <v>60</v>
      </c>
      <c r="E29" s="12">
        <v>23</v>
      </c>
      <c r="F29" s="12">
        <v>5</v>
      </c>
      <c r="G29" s="12">
        <v>4</v>
      </c>
      <c r="H29" s="12">
        <v>0</v>
      </c>
      <c r="I29" s="38">
        <v>241</v>
      </c>
    </row>
    <row r="30" spans="1:103" ht="17.25" thickTop="1" thickBot="1">
      <c r="A30" s="12">
        <v>2016</v>
      </c>
      <c r="B30" s="12">
        <v>14</v>
      </c>
      <c r="C30" s="12">
        <v>24</v>
      </c>
      <c r="D30" s="12">
        <v>20</v>
      </c>
      <c r="E30" s="12">
        <v>22</v>
      </c>
      <c r="F30" s="12">
        <v>7</v>
      </c>
      <c r="G30" s="12">
        <v>2</v>
      </c>
      <c r="H30" s="12">
        <v>0</v>
      </c>
      <c r="I30" s="38">
        <v>89</v>
      </c>
    </row>
    <row r="31" spans="1:103" ht="17.25" thickTop="1" thickBot="1">
      <c r="A31" s="12">
        <v>2017</v>
      </c>
      <c r="B31" s="12">
        <v>28</v>
      </c>
      <c r="C31" s="12">
        <v>43</v>
      </c>
      <c r="D31" s="12">
        <v>17</v>
      </c>
      <c r="E31" s="12">
        <v>18</v>
      </c>
      <c r="F31" s="12">
        <v>10</v>
      </c>
      <c r="G31" s="12">
        <v>7</v>
      </c>
      <c r="H31" s="12">
        <v>1</v>
      </c>
      <c r="I31" s="12">
        <f>SUM(B31:H31)</f>
        <v>124</v>
      </c>
    </row>
    <row r="32" spans="1:103" ht="15.75" thickTop="1">
      <c r="A32" t="s">
        <v>9</v>
      </c>
      <c r="B32" s="1">
        <f>B31</f>
        <v>28</v>
      </c>
      <c r="C32" s="1">
        <f>C31+B30</f>
        <v>57</v>
      </c>
      <c r="D32" s="1">
        <f>D31+C30+B29</f>
        <v>80</v>
      </c>
      <c r="E32" s="1">
        <f>E31+D30+C29+B28</f>
        <v>148</v>
      </c>
      <c r="F32" s="1">
        <f>F31+E30+D29+C28+B27</f>
        <v>92</v>
      </c>
      <c r="G32" s="1">
        <f>G31+F30+E29+D28+C27</f>
        <v>100</v>
      </c>
      <c r="H32" s="1">
        <f>H31+G30+F29+E28+D27</f>
        <v>134</v>
      </c>
      <c r="I32" s="2">
        <f>SUM(B32:H32)</f>
        <v>639</v>
      </c>
    </row>
    <row r="33" spans="1:103">
      <c r="A33" t="s">
        <v>10</v>
      </c>
      <c r="B33" s="1">
        <v>146</v>
      </c>
      <c r="C33" s="1">
        <v>151</v>
      </c>
      <c r="D33" s="1">
        <v>157</v>
      </c>
      <c r="E33" s="1">
        <v>161</v>
      </c>
      <c r="F33" s="1">
        <v>159</v>
      </c>
      <c r="G33" s="1">
        <v>154</v>
      </c>
      <c r="H33" s="1">
        <v>150</v>
      </c>
      <c r="I33" s="1">
        <v>1078</v>
      </c>
    </row>
    <row r="34" spans="1:103">
      <c r="A34" t="s">
        <v>11</v>
      </c>
      <c r="B34" s="9">
        <f t="shared" ref="B34:I34" si="2">B32/B33*100</f>
        <v>19.17808219178082</v>
      </c>
      <c r="C34" s="9">
        <f t="shared" si="2"/>
        <v>37.748344370860927</v>
      </c>
      <c r="D34" s="9">
        <f t="shared" si="2"/>
        <v>50.955414012738856</v>
      </c>
      <c r="E34" s="8">
        <f t="shared" si="2"/>
        <v>91.925465838509311</v>
      </c>
      <c r="F34" s="9">
        <f t="shared" si="2"/>
        <v>57.861635220125784</v>
      </c>
      <c r="G34" s="9">
        <f t="shared" si="2"/>
        <v>64.935064935064929</v>
      </c>
      <c r="H34" s="8">
        <f t="shared" si="2"/>
        <v>89.333333333333329</v>
      </c>
      <c r="I34" s="9">
        <f t="shared" si="2"/>
        <v>59.276437847866411</v>
      </c>
    </row>
    <row r="35" spans="1:103">
      <c r="A35" t="s">
        <v>12</v>
      </c>
      <c r="B35" s="3">
        <f t="shared" ref="B35:H35" si="3">B33-B32</f>
        <v>118</v>
      </c>
      <c r="C35" s="3">
        <f t="shared" si="3"/>
        <v>94</v>
      </c>
      <c r="D35" s="1">
        <f t="shared" si="3"/>
        <v>77</v>
      </c>
      <c r="E35" s="1">
        <f t="shared" si="3"/>
        <v>13</v>
      </c>
      <c r="F35" s="3">
        <f t="shared" si="3"/>
        <v>67</v>
      </c>
      <c r="G35" s="1">
        <f t="shared" si="3"/>
        <v>54</v>
      </c>
      <c r="H35" s="3">
        <f t="shared" si="3"/>
        <v>16</v>
      </c>
      <c r="I35" s="3">
        <f>SUM(B35:H35)</f>
        <v>439</v>
      </c>
    </row>
    <row r="37" spans="1:103">
      <c r="A37" t="s">
        <v>34</v>
      </c>
    </row>
    <row r="38" spans="1:103" ht="15.75" thickBot="1"/>
    <row r="39" spans="1:103" ht="16.5" thickTop="1">
      <c r="A39" s="192" t="s">
        <v>13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4"/>
    </row>
    <row r="40" spans="1:103" ht="15.75">
      <c r="A40" s="188" t="s">
        <v>28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95"/>
    </row>
    <row r="41" spans="1:103" ht="15.75">
      <c r="A41" s="188" t="s">
        <v>19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95"/>
    </row>
    <row r="42" spans="1:103" ht="15.75">
      <c r="A42" s="188" t="s">
        <v>15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95"/>
    </row>
    <row r="43" spans="1:103" ht="15.75">
      <c r="A43" s="188" t="s">
        <v>20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95"/>
    </row>
    <row r="44" spans="1:103" ht="16.5" thickBot="1">
      <c r="A44" s="196" t="s">
        <v>17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1"/>
    </row>
    <row r="45" spans="1:103" ht="16.5" thickTop="1" thickBot="1">
      <c r="A45" t="s">
        <v>8</v>
      </c>
      <c r="D45" t="s">
        <v>2</v>
      </c>
      <c r="E45" t="s">
        <v>3</v>
      </c>
      <c r="F45" t="s">
        <v>4</v>
      </c>
      <c r="G45" t="s">
        <v>5</v>
      </c>
      <c r="I45" t="s">
        <v>21</v>
      </c>
    </row>
    <row r="46" spans="1:103" ht="17.25" thickTop="1" thickBot="1">
      <c r="A46" s="12">
        <v>2017</v>
      </c>
      <c r="B46" s="12"/>
      <c r="C46" s="118"/>
      <c r="D46" s="150">
        <v>80</v>
      </c>
      <c r="E46" s="119">
        <v>111</v>
      </c>
      <c r="F46" s="119">
        <v>81</v>
      </c>
      <c r="G46" s="150">
        <v>25</v>
      </c>
      <c r="H46" s="153"/>
      <c r="I46" s="153">
        <f>SUM(D46:H46)</f>
        <v>297</v>
      </c>
    </row>
    <row r="47" spans="1:103" ht="16.5" thickTop="1" thickBot="1">
      <c r="A47" t="s">
        <v>9</v>
      </c>
      <c r="B47" s="1"/>
      <c r="C47" s="1"/>
      <c r="D47" s="150">
        <f>D46</f>
        <v>80</v>
      </c>
      <c r="E47" s="119">
        <f>E46</f>
        <v>111</v>
      </c>
      <c r="F47" s="119">
        <f>F46</f>
        <v>81</v>
      </c>
      <c r="G47" s="150">
        <f>G46</f>
        <v>25</v>
      </c>
      <c r="H47" s="153"/>
      <c r="I47" s="153">
        <f>SUM(D47:H47)</f>
        <v>297</v>
      </c>
    </row>
    <row r="48" spans="1:103" ht="16.5" thickTop="1" thickBot="1">
      <c r="A48" s="124" t="s">
        <v>10</v>
      </c>
      <c r="B48" s="125"/>
      <c r="C48" s="125"/>
      <c r="D48" s="113">
        <v>158</v>
      </c>
      <c r="E48" s="108">
        <v>162</v>
      </c>
      <c r="F48" s="108">
        <v>162</v>
      </c>
      <c r="G48" s="113">
        <v>156</v>
      </c>
      <c r="H48" s="155"/>
      <c r="I48" s="155">
        <v>638</v>
      </c>
    </row>
    <row r="49" spans="1:9" ht="16.5" thickTop="1" thickBot="1">
      <c r="A49" t="s">
        <v>11</v>
      </c>
      <c r="B49" s="4"/>
      <c r="C49" s="4"/>
      <c r="D49" s="156">
        <f>D47/D48*100</f>
        <v>50.632911392405063</v>
      </c>
      <c r="E49" s="156">
        <f t="shared" ref="E49:I49" si="4">E47/E48*100</f>
        <v>68.518518518518519</v>
      </c>
      <c r="F49" s="156">
        <f t="shared" si="4"/>
        <v>50</v>
      </c>
      <c r="G49" s="156">
        <f t="shared" si="4"/>
        <v>16.025641025641026</v>
      </c>
      <c r="H49" s="156"/>
      <c r="I49" s="156">
        <f t="shared" si="4"/>
        <v>46.551724137931032</v>
      </c>
    </row>
    <row r="50" spans="1:9" ht="15.75" thickTop="1">
      <c r="A50" t="s">
        <v>12</v>
      </c>
      <c r="B50" s="3"/>
      <c r="C50" s="3"/>
      <c r="D50" s="1">
        <f>D48-D47</f>
        <v>78</v>
      </c>
      <c r="E50" s="1">
        <f t="shared" ref="E50:I50" si="5">E48-E47</f>
        <v>51</v>
      </c>
      <c r="F50" s="1">
        <f t="shared" si="5"/>
        <v>81</v>
      </c>
      <c r="G50" s="1">
        <f t="shared" si="5"/>
        <v>131</v>
      </c>
      <c r="H50" s="1"/>
      <c r="I50" s="1">
        <f t="shared" si="5"/>
        <v>341</v>
      </c>
    </row>
    <row r="52" spans="1:9">
      <c r="A52" t="s">
        <v>34</v>
      </c>
    </row>
    <row r="54" spans="1:9" ht="15.75" thickBot="1"/>
    <row r="55" spans="1:9" ht="15.75" thickTop="1">
      <c r="I55" s="157"/>
    </row>
  </sheetData>
  <mergeCells count="18">
    <mergeCell ref="A6:CY6"/>
    <mergeCell ref="A1:CY1"/>
    <mergeCell ref="A2:CY2"/>
    <mergeCell ref="A3:CY3"/>
    <mergeCell ref="A4:CY4"/>
    <mergeCell ref="A5:CY5"/>
    <mergeCell ref="A44:CY44"/>
    <mergeCell ref="A20:CY20"/>
    <mergeCell ref="A21:CY21"/>
    <mergeCell ref="A22:CY22"/>
    <mergeCell ref="A23:CY23"/>
    <mergeCell ref="A24:CY24"/>
    <mergeCell ref="A25:CY25"/>
    <mergeCell ref="A39:CY39"/>
    <mergeCell ref="A40:CY40"/>
    <mergeCell ref="A41:CY41"/>
    <mergeCell ref="A42:CY42"/>
    <mergeCell ref="A43:CY43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Y52"/>
  <sheetViews>
    <sheetView topLeftCell="A28" workbookViewId="0">
      <selection activeCell="O50" sqref="O50"/>
    </sheetView>
  </sheetViews>
  <sheetFormatPr defaultRowHeight="15"/>
  <cols>
    <col min="1" max="1" width="27.7109375" customWidth="1"/>
  </cols>
  <sheetData>
    <row r="1" spans="1:103" ht="16.5" thickTop="1">
      <c r="A1" s="192" t="s">
        <v>13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4"/>
    </row>
    <row r="2" spans="1:103" ht="15.75">
      <c r="A2" s="188" t="s">
        <v>29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95"/>
    </row>
    <row r="3" spans="1:103" ht="15.75">
      <c r="A3" s="188" t="s">
        <v>14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95"/>
    </row>
    <row r="4" spans="1:103" ht="15.75">
      <c r="A4" s="188" t="s">
        <v>15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95"/>
    </row>
    <row r="5" spans="1:103" ht="15.75">
      <c r="A5" s="188" t="s">
        <v>16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95"/>
    </row>
    <row r="6" spans="1:103" ht="16.5" thickBot="1">
      <c r="A6" s="196" t="s">
        <v>17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1"/>
    </row>
    <row r="7" spans="1:103" ht="16.5" thickTop="1" thickBot="1">
      <c r="A7" t="s">
        <v>8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</row>
    <row r="8" spans="1:103" ht="17.25" thickTop="1" thickBot="1">
      <c r="A8" s="36">
        <v>2013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12">
        <v>0</v>
      </c>
      <c r="H8" s="12">
        <v>0</v>
      </c>
      <c r="I8" s="39">
        <v>0</v>
      </c>
    </row>
    <row r="9" spans="1:103" ht="17.25" thickTop="1" thickBot="1">
      <c r="A9" s="12">
        <v>2014</v>
      </c>
      <c r="B9" s="12">
        <v>0</v>
      </c>
      <c r="C9" s="12">
        <v>0</v>
      </c>
      <c r="D9" s="12">
        <v>219</v>
      </c>
      <c r="E9" s="12">
        <v>153</v>
      </c>
      <c r="F9" s="12">
        <v>176</v>
      </c>
      <c r="G9" s="12">
        <v>0</v>
      </c>
      <c r="H9" s="12">
        <v>0</v>
      </c>
      <c r="I9" s="38">
        <v>548</v>
      </c>
    </row>
    <row r="10" spans="1:103" ht="17.25" thickTop="1" thickBot="1">
      <c r="A10" s="12">
        <v>2015</v>
      </c>
      <c r="B10" s="12">
        <v>259</v>
      </c>
      <c r="C10" s="12">
        <v>286</v>
      </c>
      <c r="D10" s="12">
        <v>112</v>
      </c>
      <c r="E10" s="12">
        <v>6</v>
      </c>
      <c r="F10" s="12">
        <v>2</v>
      </c>
      <c r="G10" s="12">
        <v>0</v>
      </c>
      <c r="H10" s="12">
        <v>0</v>
      </c>
      <c r="I10" s="38">
        <v>665</v>
      </c>
    </row>
    <row r="11" spans="1:103" ht="17.25" thickTop="1" thickBot="1">
      <c r="A11" s="12">
        <v>2016</v>
      </c>
      <c r="B11" s="12">
        <v>65</v>
      </c>
      <c r="C11" s="12">
        <v>17</v>
      </c>
      <c r="D11" s="12">
        <v>3</v>
      </c>
      <c r="E11" s="12">
        <v>1</v>
      </c>
      <c r="F11" s="12">
        <v>0</v>
      </c>
      <c r="G11" s="12">
        <v>0</v>
      </c>
      <c r="H11" s="12">
        <v>0</v>
      </c>
      <c r="I11" s="38">
        <v>86</v>
      </c>
    </row>
    <row r="12" spans="1:103" ht="17.25" thickTop="1" thickBot="1">
      <c r="A12" s="12">
        <v>2017</v>
      </c>
      <c r="B12" s="12">
        <v>51</v>
      </c>
      <c r="C12" s="12">
        <v>16</v>
      </c>
      <c r="D12" s="12">
        <v>13</v>
      </c>
      <c r="E12" s="12">
        <v>14</v>
      </c>
      <c r="F12" s="12">
        <v>9</v>
      </c>
      <c r="G12" s="12">
        <v>0</v>
      </c>
      <c r="H12" s="12">
        <v>0</v>
      </c>
      <c r="I12" s="38">
        <f>SUM(B12:H12)</f>
        <v>103</v>
      </c>
    </row>
    <row r="13" spans="1:103" ht="15.75" thickTop="1">
      <c r="A13" t="s">
        <v>9</v>
      </c>
      <c r="B13" s="1">
        <f>B12</f>
        <v>51</v>
      </c>
      <c r="C13" s="1">
        <f>C12+B11</f>
        <v>81</v>
      </c>
      <c r="D13" s="1">
        <f>D12+C11+B10</f>
        <v>289</v>
      </c>
      <c r="E13" s="1">
        <f>E12+D11+C10+B9</f>
        <v>303</v>
      </c>
      <c r="F13" s="1">
        <f>F12+E11+D10+C9+B8</f>
        <v>122</v>
      </c>
      <c r="G13" s="1">
        <f>G12+F11+E10+D9+C8</f>
        <v>225</v>
      </c>
      <c r="H13" s="1">
        <f>H12+G11+F10+E9+D8</f>
        <v>155</v>
      </c>
      <c r="I13" s="2">
        <f>SUM(B13:H13)</f>
        <v>1226</v>
      </c>
    </row>
    <row r="14" spans="1:103">
      <c r="A14" t="s">
        <v>10</v>
      </c>
      <c r="B14" s="1">
        <v>163</v>
      </c>
      <c r="C14" s="1">
        <v>171</v>
      </c>
      <c r="D14" s="1">
        <v>179</v>
      </c>
      <c r="E14" s="1">
        <v>184</v>
      </c>
      <c r="F14" s="1">
        <v>183</v>
      </c>
      <c r="G14" s="1">
        <v>178</v>
      </c>
      <c r="H14" s="1">
        <v>175</v>
      </c>
      <c r="I14" s="1">
        <v>1233</v>
      </c>
    </row>
    <row r="15" spans="1:103">
      <c r="A15" t="s">
        <v>11</v>
      </c>
      <c r="B15" s="9">
        <f t="shared" ref="B15:I15" si="0">B13/B14*100</f>
        <v>31.288343558282211</v>
      </c>
      <c r="C15" s="9">
        <f t="shared" si="0"/>
        <v>47.368421052631575</v>
      </c>
      <c r="D15" s="8">
        <f t="shared" si="0"/>
        <v>161.45251396648044</v>
      </c>
      <c r="E15" s="8">
        <f t="shared" si="0"/>
        <v>164.67391304347828</v>
      </c>
      <c r="F15" s="9">
        <f t="shared" si="0"/>
        <v>66.666666666666657</v>
      </c>
      <c r="G15" s="8">
        <f t="shared" si="0"/>
        <v>126.40449438202248</v>
      </c>
      <c r="H15" s="8">
        <f t="shared" si="0"/>
        <v>88.571428571428569</v>
      </c>
      <c r="I15" s="8">
        <f t="shared" si="0"/>
        <v>99.432278994322786</v>
      </c>
    </row>
    <row r="16" spans="1:103">
      <c r="A16" t="s">
        <v>12</v>
      </c>
      <c r="B16" s="6">
        <f t="shared" ref="B16:H16" si="1">B14-B13</f>
        <v>112</v>
      </c>
      <c r="C16" s="6">
        <f t="shared" si="1"/>
        <v>90</v>
      </c>
      <c r="D16" s="7">
        <v>0</v>
      </c>
      <c r="E16" s="7">
        <v>0</v>
      </c>
      <c r="F16" s="6">
        <f t="shared" si="1"/>
        <v>61</v>
      </c>
      <c r="G16" s="7">
        <v>0</v>
      </c>
      <c r="H16" s="6">
        <f t="shared" si="1"/>
        <v>20</v>
      </c>
      <c r="I16" s="6">
        <f>SUM(B16:H16)</f>
        <v>283</v>
      </c>
    </row>
    <row r="18" spans="1:103">
      <c r="A18" t="s">
        <v>34</v>
      </c>
    </row>
    <row r="19" spans="1:103" ht="15.75" thickBot="1"/>
    <row r="20" spans="1:103" ht="16.5" thickTop="1">
      <c r="A20" s="192" t="s">
        <v>13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4"/>
    </row>
    <row r="21" spans="1:103" ht="15.75">
      <c r="A21" s="188" t="s">
        <v>29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95"/>
    </row>
    <row r="22" spans="1:103" ht="15.75">
      <c r="A22" s="188" t="s">
        <v>14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95"/>
    </row>
    <row r="23" spans="1:103" ht="15.75">
      <c r="A23" s="188" t="s">
        <v>18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95"/>
    </row>
    <row r="24" spans="1:103" ht="15.75">
      <c r="A24" s="188" t="s">
        <v>16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95"/>
    </row>
    <row r="25" spans="1:103" ht="16.5" thickBot="1">
      <c r="A25" s="196" t="s">
        <v>17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1"/>
    </row>
    <row r="26" spans="1:103" ht="16.5" thickTop="1" thickBot="1">
      <c r="A26" t="s">
        <v>8</v>
      </c>
      <c r="B26" t="s">
        <v>0</v>
      </c>
      <c r="C26" t="s">
        <v>1</v>
      </c>
      <c r="D26" t="s">
        <v>2</v>
      </c>
      <c r="E26" t="s">
        <v>3</v>
      </c>
      <c r="F26" t="s">
        <v>4</v>
      </c>
      <c r="G26" t="s">
        <v>5</v>
      </c>
      <c r="H26" t="s">
        <v>6</v>
      </c>
      <c r="I26" t="s">
        <v>7</v>
      </c>
    </row>
    <row r="27" spans="1:103" ht="17.25" thickTop="1" thickBot="1">
      <c r="A27" s="36">
        <v>2013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12">
        <v>0</v>
      </c>
      <c r="H27" s="12">
        <v>0</v>
      </c>
      <c r="I27" s="39">
        <v>0</v>
      </c>
    </row>
    <row r="28" spans="1:103" ht="17.25" thickTop="1" thickBot="1">
      <c r="A28" s="12">
        <v>2014</v>
      </c>
      <c r="B28" s="12">
        <v>0</v>
      </c>
      <c r="C28" s="12">
        <v>0</v>
      </c>
      <c r="D28" s="12">
        <v>91</v>
      </c>
      <c r="E28" s="12">
        <v>153</v>
      </c>
      <c r="F28" s="12">
        <v>155</v>
      </c>
      <c r="G28" s="12">
        <v>110</v>
      </c>
      <c r="H28" s="12">
        <v>0</v>
      </c>
      <c r="I28" s="12">
        <v>509</v>
      </c>
    </row>
    <row r="29" spans="1:103" ht="17.25" thickTop="1" thickBot="1">
      <c r="A29" s="12">
        <v>2015</v>
      </c>
      <c r="B29" s="12">
        <v>42</v>
      </c>
      <c r="C29" s="12">
        <v>104</v>
      </c>
      <c r="D29" s="12">
        <v>161</v>
      </c>
      <c r="E29" s="12">
        <v>31</v>
      </c>
      <c r="F29" s="12">
        <v>19</v>
      </c>
      <c r="G29" s="12">
        <v>7</v>
      </c>
      <c r="H29" s="12">
        <v>2</v>
      </c>
      <c r="I29" s="12">
        <v>366</v>
      </c>
    </row>
    <row r="30" spans="1:103" ht="17.25" thickTop="1" thickBot="1">
      <c r="A30" s="12">
        <v>2016</v>
      </c>
      <c r="B30" s="12">
        <v>29</v>
      </c>
      <c r="C30" s="12">
        <v>12</v>
      </c>
      <c r="D30" s="12">
        <v>7</v>
      </c>
      <c r="E30" s="12">
        <v>7</v>
      </c>
      <c r="F30" s="12">
        <v>5</v>
      </c>
      <c r="G30" s="12">
        <v>0</v>
      </c>
      <c r="H30" s="12">
        <v>0</v>
      </c>
      <c r="I30" s="12">
        <v>60</v>
      </c>
    </row>
    <row r="31" spans="1:103" ht="17.25" thickTop="1" thickBot="1">
      <c r="A31" s="12">
        <v>2017</v>
      </c>
      <c r="B31" s="12">
        <v>29</v>
      </c>
      <c r="C31" s="12">
        <v>28</v>
      </c>
      <c r="D31" s="12">
        <v>10</v>
      </c>
      <c r="E31" s="12">
        <v>8</v>
      </c>
      <c r="F31" s="12">
        <v>3</v>
      </c>
      <c r="G31" s="12">
        <v>1</v>
      </c>
      <c r="H31" s="12">
        <v>0</v>
      </c>
      <c r="I31" s="12">
        <f>SUM(B31:H31)</f>
        <v>79</v>
      </c>
    </row>
    <row r="32" spans="1:103" ht="15.75" thickTop="1">
      <c r="A32" t="s">
        <v>9</v>
      </c>
      <c r="B32" s="1">
        <f>B31</f>
        <v>29</v>
      </c>
      <c r="C32" s="1">
        <f>C31+B30</f>
        <v>57</v>
      </c>
      <c r="D32" s="1">
        <f>D31+C30+B29</f>
        <v>64</v>
      </c>
      <c r="E32" s="1">
        <f>E31+D30+C29+B28</f>
        <v>119</v>
      </c>
      <c r="F32" s="1">
        <f>F31+E30+D29+C28+B27</f>
        <v>171</v>
      </c>
      <c r="G32" s="1">
        <f>G31+F30+E29+D28+C27</f>
        <v>128</v>
      </c>
      <c r="H32" s="1">
        <f>H31+G30+F29+E28+D27</f>
        <v>172</v>
      </c>
      <c r="I32" s="2">
        <f>SUM(B32:H32)</f>
        <v>740</v>
      </c>
    </row>
    <row r="33" spans="1:103">
      <c r="A33" t="s">
        <v>10</v>
      </c>
      <c r="B33" s="1">
        <v>163</v>
      </c>
      <c r="C33" s="1">
        <v>171</v>
      </c>
      <c r="D33" s="1">
        <v>179</v>
      </c>
      <c r="E33" s="1">
        <v>184</v>
      </c>
      <c r="F33" s="1">
        <v>183</v>
      </c>
      <c r="G33" s="1">
        <v>178</v>
      </c>
      <c r="H33" s="1">
        <v>175</v>
      </c>
      <c r="I33" s="1">
        <v>1233</v>
      </c>
    </row>
    <row r="34" spans="1:103">
      <c r="A34" t="s">
        <v>11</v>
      </c>
      <c r="B34" s="9">
        <f t="shared" ref="B34:I34" si="2">B32/B33*100</f>
        <v>17.791411042944784</v>
      </c>
      <c r="C34" s="9">
        <f t="shared" si="2"/>
        <v>33.333333333333329</v>
      </c>
      <c r="D34" s="9">
        <f t="shared" si="2"/>
        <v>35.754189944134076</v>
      </c>
      <c r="E34" s="9">
        <f t="shared" si="2"/>
        <v>64.673913043478265</v>
      </c>
      <c r="F34" s="8">
        <f t="shared" si="2"/>
        <v>93.442622950819683</v>
      </c>
      <c r="G34" s="9">
        <f t="shared" si="2"/>
        <v>71.910112359550567</v>
      </c>
      <c r="H34" s="8">
        <f t="shared" si="2"/>
        <v>98.285714285714292</v>
      </c>
      <c r="I34" s="9">
        <f t="shared" si="2"/>
        <v>60.016220600162207</v>
      </c>
    </row>
    <row r="35" spans="1:103">
      <c r="A35" t="s">
        <v>12</v>
      </c>
      <c r="B35" s="3">
        <f t="shared" ref="B35:H35" si="3">B33-B32</f>
        <v>134</v>
      </c>
      <c r="C35" s="3">
        <f t="shared" si="3"/>
        <v>114</v>
      </c>
      <c r="D35" s="1">
        <f t="shared" si="3"/>
        <v>115</v>
      </c>
      <c r="E35" s="1">
        <f t="shared" si="3"/>
        <v>65</v>
      </c>
      <c r="F35" s="3">
        <f t="shared" si="3"/>
        <v>12</v>
      </c>
      <c r="G35" s="1">
        <f t="shared" si="3"/>
        <v>50</v>
      </c>
      <c r="H35" s="3">
        <f t="shared" si="3"/>
        <v>3</v>
      </c>
      <c r="I35" s="3">
        <f>SUM(B35:H35)</f>
        <v>493</v>
      </c>
    </row>
    <row r="37" spans="1:103">
      <c r="A37" t="s">
        <v>34</v>
      </c>
    </row>
    <row r="38" spans="1:103" ht="15.75" thickBot="1"/>
    <row r="39" spans="1:103" ht="16.5" thickTop="1">
      <c r="A39" s="192" t="s">
        <v>13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4"/>
    </row>
    <row r="40" spans="1:103" ht="15.75">
      <c r="A40" s="188" t="s">
        <v>29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89"/>
      <c r="CM40" s="189"/>
      <c r="CN40" s="189"/>
      <c r="CO40" s="189"/>
      <c r="CP40" s="189"/>
      <c r="CQ40" s="189"/>
      <c r="CR40" s="189"/>
      <c r="CS40" s="189"/>
      <c r="CT40" s="189"/>
      <c r="CU40" s="189"/>
      <c r="CV40" s="189"/>
      <c r="CW40" s="189"/>
      <c r="CX40" s="189"/>
      <c r="CY40" s="195"/>
    </row>
    <row r="41" spans="1:103" ht="15.75">
      <c r="A41" s="188" t="s">
        <v>19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89"/>
      <c r="CO41" s="189"/>
      <c r="CP41" s="189"/>
      <c r="CQ41" s="189"/>
      <c r="CR41" s="189"/>
      <c r="CS41" s="189"/>
      <c r="CT41" s="189"/>
      <c r="CU41" s="189"/>
      <c r="CV41" s="189"/>
      <c r="CW41" s="189"/>
      <c r="CX41" s="189"/>
      <c r="CY41" s="195"/>
    </row>
    <row r="42" spans="1:103" ht="15.75">
      <c r="A42" s="188" t="s">
        <v>15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89"/>
      <c r="CO42" s="189"/>
      <c r="CP42" s="189"/>
      <c r="CQ42" s="189"/>
      <c r="CR42" s="189"/>
      <c r="CS42" s="189"/>
      <c r="CT42" s="189"/>
      <c r="CU42" s="189"/>
      <c r="CV42" s="189"/>
      <c r="CW42" s="189"/>
      <c r="CX42" s="189"/>
      <c r="CY42" s="195"/>
    </row>
    <row r="43" spans="1:103" ht="15.75">
      <c r="A43" s="188" t="s">
        <v>20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89"/>
      <c r="CM43" s="189"/>
      <c r="CN43" s="189"/>
      <c r="CO43" s="189"/>
      <c r="CP43" s="189"/>
      <c r="CQ43" s="189"/>
      <c r="CR43" s="189"/>
      <c r="CS43" s="189"/>
      <c r="CT43" s="189"/>
      <c r="CU43" s="189"/>
      <c r="CV43" s="189"/>
      <c r="CW43" s="189"/>
      <c r="CX43" s="189"/>
      <c r="CY43" s="195"/>
    </row>
    <row r="44" spans="1:103" ht="16.5" thickBot="1">
      <c r="A44" s="196" t="s">
        <v>30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1"/>
    </row>
    <row r="45" spans="1:103" ht="16.5" thickTop="1" thickBot="1">
      <c r="A45" t="s">
        <v>8</v>
      </c>
      <c r="D45" t="s">
        <v>2</v>
      </c>
      <c r="E45" t="s">
        <v>3</v>
      </c>
      <c r="F45" t="s">
        <v>4</v>
      </c>
      <c r="G45" t="s">
        <v>5</v>
      </c>
      <c r="I45" t="s">
        <v>21</v>
      </c>
    </row>
    <row r="46" spans="1:103" ht="17.25" thickTop="1" thickBot="1">
      <c r="A46" s="12">
        <v>2017</v>
      </c>
      <c r="B46" s="12"/>
      <c r="C46" s="118"/>
      <c r="D46" s="150">
        <v>47</v>
      </c>
      <c r="E46" s="119">
        <v>86</v>
      </c>
      <c r="F46" s="119">
        <v>76</v>
      </c>
      <c r="G46" s="158">
        <v>11</v>
      </c>
      <c r="H46" s="186"/>
      <c r="I46" s="119">
        <f>SUM(D46:H46)</f>
        <v>220</v>
      </c>
    </row>
    <row r="47" spans="1:103" ht="16.5" thickTop="1" thickBot="1">
      <c r="A47" t="s">
        <v>9</v>
      </c>
      <c r="B47" s="1"/>
      <c r="C47" s="1"/>
      <c r="D47" s="150">
        <v>47</v>
      </c>
      <c r="E47" s="119">
        <v>86</v>
      </c>
      <c r="F47" s="119">
        <v>76</v>
      </c>
      <c r="G47" s="158">
        <v>11</v>
      </c>
      <c r="H47" s="186"/>
      <c r="I47" s="119">
        <f>SUM(D47:H47)</f>
        <v>220</v>
      </c>
    </row>
    <row r="48" spans="1:103" ht="16.5" thickTop="1" thickBot="1">
      <c r="A48" s="124" t="s">
        <v>10</v>
      </c>
      <c r="B48" s="125"/>
      <c r="C48" s="125"/>
      <c r="D48" s="159">
        <v>172</v>
      </c>
      <c r="E48" s="154">
        <v>171</v>
      </c>
      <c r="F48" s="154">
        <v>175</v>
      </c>
      <c r="G48" s="159">
        <v>177</v>
      </c>
      <c r="H48" s="138"/>
      <c r="I48" s="160">
        <v>695</v>
      </c>
    </row>
    <row r="49" spans="1:9" ht="16.5" thickTop="1" thickBot="1">
      <c r="A49" t="s">
        <v>11</v>
      </c>
      <c r="B49" s="4"/>
      <c r="C49" s="4"/>
      <c r="D49" s="135">
        <f>D47/D48*100</f>
        <v>27.325581395348834</v>
      </c>
      <c r="E49" s="135">
        <f t="shared" ref="E49:G49" si="4">E47/E48*100</f>
        <v>50.292397660818708</v>
      </c>
      <c r="F49" s="135">
        <f t="shared" si="4"/>
        <v>43.428571428571431</v>
      </c>
      <c r="G49" s="135">
        <f t="shared" si="4"/>
        <v>6.2146892655367232</v>
      </c>
      <c r="H49" s="135"/>
      <c r="I49" s="135">
        <f>I47/I48*100</f>
        <v>31.654676258992804</v>
      </c>
    </row>
    <row r="50" spans="1:9" ht="15.75" thickTop="1">
      <c r="A50" t="s">
        <v>12</v>
      </c>
      <c r="B50" s="3"/>
      <c r="C50" s="3"/>
      <c r="D50" s="1">
        <f>D48-D47</f>
        <v>125</v>
      </c>
      <c r="E50" s="1">
        <f t="shared" ref="E50:I50" si="5">E48-E47</f>
        <v>85</v>
      </c>
      <c r="F50" s="1">
        <f t="shared" si="5"/>
        <v>99</v>
      </c>
      <c r="G50" s="1">
        <f t="shared" si="5"/>
        <v>166</v>
      </c>
      <c r="H50" s="1"/>
      <c r="I50" s="1">
        <f t="shared" si="5"/>
        <v>475</v>
      </c>
    </row>
    <row r="52" spans="1:9">
      <c r="A52" t="s">
        <v>34</v>
      </c>
    </row>
  </sheetData>
  <mergeCells count="18">
    <mergeCell ref="A6:CY6"/>
    <mergeCell ref="A1:CY1"/>
    <mergeCell ref="A2:CY2"/>
    <mergeCell ref="A3:CY3"/>
    <mergeCell ref="A4:CY4"/>
    <mergeCell ref="A5:CY5"/>
    <mergeCell ref="A44:CY44"/>
    <mergeCell ref="A20:CY20"/>
    <mergeCell ref="A21:CY21"/>
    <mergeCell ref="A22:CY22"/>
    <mergeCell ref="A23:CY23"/>
    <mergeCell ref="A24:CY24"/>
    <mergeCell ref="A25:CY25"/>
    <mergeCell ref="A39:CY39"/>
    <mergeCell ref="A40:CY40"/>
    <mergeCell ref="A41:CY41"/>
    <mergeCell ref="A42:CY42"/>
    <mergeCell ref="A43:CY43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Afonso Cláudio</vt:lpstr>
      <vt:lpstr>Vila Velha</vt:lpstr>
      <vt:lpstr>Serra</vt:lpstr>
      <vt:lpstr>Cariacica</vt:lpstr>
      <vt:lpstr>Domingos Martins</vt:lpstr>
      <vt:lpstr>Marechal Floriano</vt:lpstr>
      <vt:lpstr>Santa Leopoldina</vt:lpstr>
      <vt:lpstr>Fundão</vt:lpstr>
      <vt:lpstr>Santa Teresa</vt:lpstr>
      <vt:lpstr>Santa Maria de Jetibá</vt:lpstr>
      <vt:lpstr>Conceição do Castelo</vt:lpstr>
      <vt:lpstr>Brejetuba</vt:lpstr>
      <vt:lpstr>Guarapari</vt:lpstr>
      <vt:lpstr>Ibatiba</vt:lpstr>
      <vt:lpstr>Itaguaçu</vt:lpstr>
      <vt:lpstr>Itarana</vt:lpstr>
      <vt:lpstr>Laranja da Terra</vt:lpstr>
      <vt:lpstr>Viana</vt:lpstr>
      <vt:lpstr>Venda Nova do Imigrante</vt:lpstr>
      <vt:lpstr>Vitória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celsoclaudio</dc:creator>
  <cp:lastModifiedBy>celsoclaudio</cp:lastModifiedBy>
  <dcterms:created xsi:type="dcterms:W3CDTF">2017-06-19T18:36:48Z</dcterms:created>
  <dcterms:modified xsi:type="dcterms:W3CDTF">2017-09-19T13:21:29Z</dcterms:modified>
</cp:coreProperties>
</file>