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3895" windowHeight="9975"/>
  </bookViews>
  <sheets>
    <sheet name="Meninas D1" sheetId="1" r:id="rId1"/>
    <sheet name="Meninas D2" sheetId="2" r:id="rId2"/>
    <sheet name="Meninos D1" sheetId="3" r:id="rId3"/>
    <sheet name="Meninos D2" sheetId="4" r:id="rId4"/>
  </sheets>
  <calcPr calcId="125725"/>
</workbook>
</file>

<file path=xl/calcChain.xml><?xml version="1.0" encoding="utf-8"?>
<calcChain xmlns="http://schemas.openxmlformats.org/spreadsheetml/2006/main">
  <c r="F5" i="4"/>
  <c r="E4"/>
  <c r="E6" s="1"/>
  <c r="D4"/>
  <c r="D6" s="1"/>
  <c r="C4"/>
  <c r="C7" s="1"/>
  <c r="B4"/>
  <c r="B7" s="1"/>
  <c r="I9" i="1"/>
  <c r="H8"/>
  <c r="H11" s="1"/>
  <c r="G8"/>
  <c r="G10" s="1"/>
  <c r="F8"/>
  <c r="F10" s="1"/>
  <c r="E8"/>
  <c r="E10" s="1"/>
  <c r="D8"/>
  <c r="D10" s="1"/>
  <c r="C8"/>
  <c r="C11" s="1"/>
  <c r="B8"/>
  <c r="E4" i="3"/>
  <c r="D4"/>
  <c r="C4"/>
  <c r="B4"/>
  <c r="B6" i="4" l="1"/>
  <c r="C6"/>
  <c r="F4"/>
  <c r="F6" s="1"/>
  <c r="D7"/>
  <c r="E7"/>
  <c r="E11" i="1"/>
  <c r="H10"/>
  <c r="F11"/>
  <c r="C10"/>
  <c r="I8"/>
  <c r="I10" s="1"/>
  <c r="B10"/>
  <c r="B11"/>
  <c r="F7" i="4" l="1"/>
  <c r="I11" i="1"/>
  <c r="F5" i="3"/>
  <c r="E7"/>
  <c r="D7"/>
  <c r="C7"/>
  <c r="B6"/>
  <c r="H8" i="2"/>
  <c r="H11" s="1"/>
  <c r="G8"/>
  <c r="G11" s="1"/>
  <c r="F8"/>
  <c r="F11" s="1"/>
  <c r="E8"/>
  <c r="E11" s="1"/>
  <c r="D8"/>
  <c r="D11" s="1"/>
  <c r="C8"/>
  <c r="C11" s="1"/>
  <c r="B8"/>
  <c r="B10" s="1"/>
  <c r="I9"/>
  <c r="H10" l="1"/>
  <c r="G10"/>
  <c r="F10"/>
  <c r="D10"/>
  <c r="B11"/>
  <c r="I8"/>
  <c r="I11" s="1"/>
  <c r="B7" i="3"/>
  <c r="E6"/>
  <c r="F4"/>
  <c r="F6" s="1"/>
  <c r="C6"/>
  <c r="D6"/>
  <c r="C10" i="2"/>
  <c r="E10"/>
  <c r="I10" l="1"/>
  <c r="F7" i="3"/>
</calcChain>
</file>

<file path=xl/sharedStrings.xml><?xml version="1.0" encoding="utf-8"?>
<sst xmlns="http://schemas.openxmlformats.org/spreadsheetml/2006/main" count="56" uniqueCount="21">
  <si>
    <t>9 anos</t>
  </si>
  <si>
    <t>10 anos</t>
  </si>
  <si>
    <t>11 anos</t>
  </si>
  <si>
    <t xml:space="preserve">12 anos </t>
  </si>
  <si>
    <t xml:space="preserve">13 anos </t>
  </si>
  <si>
    <t>14 anos</t>
  </si>
  <si>
    <t>15 anos</t>
  </si>
  <si>
    <t>9 a 15 anos</t>
  </si>
  <si>
    <t>Ano</t>
  </si>
  <si>
    <t>Doses acumuladas</t>
  </si>
  <si>
    <t>População 2017</t>
  </si>
  <si>
    <t>Cobertura vacinal</t>
  </si>
  <si>
    <t>Estimativa de não vacinados</t>
  </si>
  <si>
    <t>9 a 14 anos</t>
  </si>
  <si>
    <t xml:space="preserve"> </t>
  </si>
  <si>
    <t>Cobertura vacinal HPV D1 meninas</t>
  </si>
  <si>
    <t>Cobertura vacinal HPV D2 meninas</t>
  </si>
  <si>
    <t>Cobertura vacinal HPV D1 meninos</t>
  </si>
  <si>
    <t>Cobertura vacinal HPV D2 meninos</t>
  </si>
  <si>
    <t/>
  </si>
  <si>
    <t>Fonte: SIPNI/MS atualizado em 27/10/2017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</si>
</sst>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Trebuchet MS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3" fontId="0" fillId="0" borderId="0" xfId="0" applyNumberFormat="1" applyFill="1" applyBorder="1"/>
    <xf numFmtId="3" fontId="2" fillId="2" borderId="1" xfId="0" applyNumberFormat="1" applyFont="1" applyFill="1" applyBorder="1" applyAlignment="1">
      <alignment horizontal="right" wrapText="1" indent="2"/>
    </xf>
    <xf numFmtId="3" fontId="2" fillId="3" borderId="1" xfId="0" applyNumberFormat="1" applyFont="1" applyFill="1" applyBorder="1" applyAlignment="1">
      <alignment horizontal="right" wrapText="1" indent="2"/>
    </xf>
    <xf numFmtId="3" fontId="2" fillId="4" borderId="1" xfId="0" applyNumberFormat="1" applyFont="1" applyFill="1" applyBorder="1" applyAlignment="1">
      <alignment horizontal="right" wrapText="1" indent="2"/>
    </xf>
    <xf numFmtId="0" fontId="2" fillId="5" borderId="1" xfId="0" applyFont="1" applyFill="1" applyBorder="1" applyAlignment="1">
      <alignment horizontal="right" wrapText="1" indent="2"/>
    </xf>
    <xf numFmtId="3" fontId="2" fillId="5" borderId="1" xfId="0" applyNumberFormat="1" applyFont="1" applyFill="1" applyBorder="1" applyAlignment="1">
      <alignment horizontal="right" wrapText="1" indent="2"/>
    </xf>
    <xf numFmtId="0" fontId="2" fillId="6" borderId="1" xfId="0" applyFont="1" applyFill="1" applyBorder="1" applyAlignment="1">
      <alignment horizontal="right" wrapText="1" indent="2"/>
    </xf>
    <xf numFmtId="0" fontId="2" fillId="7" borderId="1" xfId="0" applyFont="1" applyFill="1" applyBorder="1" applyAlignment="1">
      <alignment horizontal="right" wrapText="1" indent="2"/>
    </xf>
    <xf numFmtId="3" fontId="2" fillId="7" borderId="1" xfId="0" applyNumberFormat="1" applyFont="1" applyFill="1" applyBorder="1" applyAlignment="1">
      <alignment horizontal="right" wrapText="1" indent="2"/>
    </xf>
    <xf numFmtId="3" fontId="2" fillId="6" borderId="1" xfId="0" applyNumberFormat="1" applyFont="1" applyFill="1" applyBorder="1" applyAlignment="1">
      <alignment horizontal="right" wrapText="1" indent="2"/>
    </xf>
    <xf numFmtId="0" fontId="2" fillId="8" borderId="1" xfId="0" applyFont="1" applyFill="1" applyBorder="1" applyAlignment="1">
      <alignment horizontal="right" wrapText="1" indent="2"/>
    </xf>
    <xf numFmtId="3" fontId="2" fillId="8" borderId="1" xfId="0" applyNumberFormat="1" applyFont="1" applyFill="1" applyBorder="1" applyAlignment="1">
      <alignment horizontal="right" wrapText="1" indent="2"/>
    </xf>
    <xf numFmtId="0" fontId="2" fillId="9" borderId="1" xfId="0" applyFont="1" applyFill="1" applyBorder="1" applyAlignment="1">
      <alignment horizontal="right" wrapText="1" indent="2"/>
    </xf>
    <xf numFmtId="3" fontId="2" fillId="9" borderId="1" xfId="0" applyNumberFormat="1" applyFont="1" applyFill="1" applyBorder="1" applyAlignment="1">
      <alignment horizontal="right" wrapText="1" indent="2"/>
    </xf>
    <xf numFmtId="0" fontId="2" fillId="9" borderId="0" xfId="0" applyFont="1" applyFill="1" applyBorder="1" applyAlignment="1">
      <alignment horizontal="right" wrapText="1" indent="2"/>
    </xf>
    <xf numFmtId="164" fontId="0" fillId="0" borderId="2" xfId="1" applyNumberFormat="1" applyFont="1" applyBorder="1"/>
    <xf numFmtId="164" fontId="0" fillId="0" borderId="0" xfId="0" applyNumberFormat="1"/>
    <xf numFmtId="3" fontId="2" fillId="10" borderId="1" xfId="0" applyNumberFormat="1" applyFont="1" applyFill="1" applyBorder="1" applyAlignment="1">
      <alignment horizontal="right" wrapText="1" indent="2"/>
    </xf>
    <xf numFmtId="0" fontId="2" fillId="4" borderId="1" xfId="0" applyFont="1" applyFill="1" applyBorder="1" applyAlignment="1">
      <alignment horizontal="right" wrapText="1" indent="2"/>
    </xf>
    <xf numFmtId="0" fontId="2" fillId="11" borderId="1" xfId="0" applyFont="1" applyFill="1" applyBorder="1" applyAlignment="1">
      <alignment horizontal="right" wrapText="1" indent="2"/>
    </xf>
    <xf numFmtId="3" fontId="2" fillId="11" borderId="1" xfId="0" applyNumberFormat="1" applyFont="1" applyFill="1" applyBorder="1" applyAlignment="1">
      <alignment horizontal="right" wrapText="1" indent="2"/>
    </xf>
    <xf numFmtId="43" fontId="0" fillId="12" borderId="0" xfId="0" applyNumberFormat="1" applyFill="1"/>
    <xf numFmtId="43" fontId="0" fillId="13" borderId="0" xfId="0" applyNumberFormat="1" applyFill="1"/>
    <xf numFmtId="0" fontId="0" fillId="0" borderId="0" xfId="0" quotePrefix="1"/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D25" sqref="D25"/>
    </sheetView>
  </sheetViews>
  <sheetFormatPr defaultRowHeight="15"/>
  <cols>
    <col min="1" max="1" width="25.42578125" customWidth="1"/>
    <col min="2" max="2" width="11.5703125" customWidth="1"/>
    <col min="3" max="3" width="10.5703125" customWidth="1"/>
    <col min="4" max="4" width="11.42578125" customWidth="1"/>
    <col min="5" max="5" width="10.85546875" customWidth="1"/>
    <col min="6" max="6" width="11.7109375" customWidth="1"/>
    <col min="9" max="9" width="16.85546875" customWidth="1"/>
  </cols>
  <sheetData>
    <row r="1" spans="1:9">
      <c r="A1" t="s">
        <v>15</v>
      </c>
    </row>
    <row r="2" spans="1:9" ht="15.75" thickBot="1">
      <c r="A2" t="s">
        <v>8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</row>
    <row r="3" spans="1:9" ht="17.25" thickTop="1" thickBot="1">
      <c r="A3" s="1">
        <v>2013</v>
      </c>
      <c r="B3" s="7">
        <v>200</v>
      </c>
      <c r="C3" s="10">
        <v>7</v>
      </c>
      <c r="D3" s="22">
        <v>4</v>
      </c>
      <c r="E3" s="15">
        <v>293</v>
      </c>
      <c r="F3" s="15">
        <v>2</v>
      </c>
      <c r="G3" s="15">
        <v>0</v>
      </c>
      <c r="H3" s="17">
        <v>43</v>
      </c>
    </row>
    <row r="4" spans="1:9" ht="17.25" thickTop="1" thickBot="1">
      <c r="A4" s="1">
        <v>2014</v>
      </c>
      <c r="B4" s="21">
        <v>104</v>
      </c>
      <c r="C4" s="7">
        <v>95</v>
      </c>
      <c r="D4" s="11">
        <v>32324</v>
      </c>
      <c r="E4" s="23">
        <v>28594</v>
      </c>
      <c r="F4" s="16">
        <v>27683</v>
      </c>
      <c r="G4" s="16">
        <v>99</v>
      </c>
      <c r="H4" s="15">
        <v>118</v>
      </c>
    </row>
    <row r="5" spans="1:9" ht="17.25" thickTop="1" thickBot="1">
      <c r="A5" s="1">
        <v>2015</v>
      </c>
      <c r="B5" s="5">
        <v>31211</v>
      </c>
      <c r="C5" s="6">
        <v>25519</v>
      </c>
      <c r="D5" s="8">
        <v>19064</v>
      </c>
      <c r="E5" s="11">
        <v>2856</v>
      </c>
      <c r="F5" s="23">
        <v>1182</v>
      </c>
      <c r="G5" s="16">
        <v>82</v>
      </c>
      <c r="H5" s="15">
        <v>89</v>
      </c>
    </row>
    <row r="6" spans="1:9" ht="17.25" thickTop="1" thickBot="1">
      <c r="A6" s="1">
        <v>2016</v>
      </c>
      <c r="B6" s="4">
        <v>15535</v>
      </c>
      <c r="C6" s="5">
        <v>3491</v>
      </c>
      <c r="D6" s="6">
        <v>1638</v>
      </c>
      <c r="E6" s="8">
        <v>1802</v>
      </c>
      <c r="F6" s="11">
        <v>846</v>
      </c>
      <c r="G6" s="23">
        <v>165</v>
      </c>
      <c r="H6" s="15">
        <v>46</v>
      </c>
    </row>
    <row r="7" spans="1:9" ht="17.25" thickTop="1" thickBot="1">
      <c r="A7" s="1">
        <v>2017</v>
      </c>
      <c r="B7" s="20">
        <v>10814</v>
      </c>
      <c r="C7" s="4">
        <v>3166</v>
      </c>
      <c r="D7" s="5">
        <v>1799</v>
      </c>
      <c r="E7" s="6">
        <v>2130</v>
      </c>
      <c r="F7" s="8">
        <v>1597</v>
      </c>
      <c r="G7" s="10">
        <v>491</v>
      </c>
      <c r="H7" s="22">
        <v>147</v>
      </c>
    </row>
    <row r="8" spans="1:9" ht="15.75" thickTop="1">
      <c r="A8" t="s">
        <v>9</v>
      </c>
      <c r="B8" s="2">
        <f>B7</f>
        <v>10814</v>
      </c>
      <c r="C8" s="2">
        <f>C7+B6</f>
        <v>18701</v>
      </c>
      <c r="D8" s="2">
        <f>D7+C6+B5</f>
        <v>36501</v>
      </c>
      <c r="E8" s="2">
        <f>E7+D6+C5+B4</f>
        <v>29391</v>
      </c>
      <c r="F8" s="2">
        <f>F7+E6+D5+C4+B3</f>
        <v>22758</v>
      </c>
      <c r="G8" s="2">
        <f>G7+F6+E5+D4+C3</f>
        <v>36524</v>
      </c>
      <c r="H8" s="2">
        <f>H7+G6+F5+E4+D3</f>
        <v>30092</v>
      </c>
      <c r="I8" s="2">
        <f>B8+C8+D8+E8+F8+G8+H8</f>
        <v>184781</v>
      </c>
    </row>
    <row r="9" spans="1:9">
      <c r="A9" t="s">
        <v>10</v>
      </c>
      <c r="B9" s="18">
        <v>28088</v>
      </c>
      <c r="C9" s="18">
        <v>29033</v>
      </c>
      <c r="D9" s="18">
        <v>30099</v>
      </c>
      <c r="E9" s="18">
        <v>30801</v>
      </c>
      <c r="F9" s="18">
        <v>30920</v>
      </c>
      <c r="G9" s="18">
        <v>30671</v>
      </c>
      <c r="H9" s="18">
        <v>30472</v>
      </c>
      <c r="I9" s="19">
        <f>B9+C9+D9+E9+F9+G9+H9</f>
        <v>210084</v>
      </c>
    </row>
    <row r="10" spans="1:9">
      <c r="A10" t="s">
        <v>11</v>
      </c>
      <c r="B10" s="24">
        <f>B8/B9*100</f>
        <v>38.500427228709775</v>
      </c>
      <c r="C10" s="24">
        <f t="shared" ref="C10:I10" si="0">C8/C9*100</f>
        <v>64.412909447869666</v>
      </c>
      <c r="D10" s="25">
        <f t="shared" si="0"/>
        <v>121.26980962822684</v>
      </c>
      <c r="E10" s="25">
        <f t="shared" si="0"/>
        <v>95.422226551086013</v>
      </c>
      <c r="F10" s="24">
        <f t="shared" si="0"/>
        <v>73.602846054333753</v>
      </c>
      <c r="G10" s="25">
        <f t="shared" si="0"/>
        <v>119.08317302989795</v>
      </c>
      <c r="H10" s="25">
        <f t="shared" si="0"/>
        <v>98.752953531110535</v>
      </c>
      <c r="I10" s="25">
        <f t="shared" si="0"/>
        <v>87.955770072923215</v>
      </c>
    </row>
    <row r="11" spans="1:9">
      <c r="A11" t="s">
        <v>12</v>
      </c>
      <c r="B11" s="19">
        <f>B9-B8</f>
        <v>17274</v>
      </c>
      <c r="C11" s="19">
        <f t="shared" ref="C11:H11" si="1">C9-C8</f>
        <v>10332</v>
      </c>
      <c r="D11" s="19">
        <v>0</v>
      </c>
      <c r="E11" s="19">
        <f t="shared" si="1"/>
        <v>1410</v>
      </c>
      <c r="F11" s="19">
        <f t="shared" si="1"/>
        <v>8162</v>
      </c>
      <c r="G11" s="19">
        <v>0</v>
      </c>
      <c r="H11" s="19">
        <f t="shared" si="1"/>
        <v>380</v>
      </c>
      <c r="I11" s="2">
        <f>B11+C11+D11+E11+F11+G11+H11</f>
        <v>37558</v>
      </c>
    </row>
    <row r="13" spans="1:9">
      <c r="A13" t="s">
        <v>20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A21" sqref="A21"/>
    </sheetView>
  </sheetViews>
  <sheetFormatPr defaultRowHeight="15"/>
  <cols>
    <col min="1" max="1" width="28.7109375" customWidth="1"/>
    <col min="2" max="2" width="11" customWidth="1"/>
    <col min="3" max="3" width="10.28515625" customWidth="1"/>
    <col min="4" max="4" width="10.85546875" customWidth="1"/>
    <col min="5" max="5" width="11.28515625" customWidth="1"/>
    <col min="6" max="6" width="11" customWidth="1"/>
    <col min="9" max="9" width="12.42578125" customWidth="1"/>
  </cols>
  <sheetData>
    <row r="1" spans="1:9">
      <c r="A1" t="s">
        <v>16</v>
      </c>
    </row>
    <row r="2" spans="1:9" ht="15.75" thickBot="1">
      <c r="A2" t="s">
        <v>8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</row>
    <row r="3" spans="1:9" ht="17.25" thickTop="1" thickBot="1">
      <c r="A3" s="1">
        <v>2017</v>
      </c>
      <c r="B3" s="4">
        <v>4614</v>
      </c>
      <c r="C3" s="5">
        <v>5349</v>
      </c>
      <c r="D3" s="6">
        <v>1881</v>
      </c>
      <c r="E3" s="8">
        <v>1613</v>
      </c>
      <c r="F3" s="11">
        <v>1514</v>
      </c>
      <c r="G3" s="9">
        <v>673</v>
      </c>
      <c r="H3" s="13">
        <v>63</v>
      </c>
      <c r="I3" s="2"/>
    </row>
    <row r="4" spans="1:9" ht="17.25" thickTop="1" thickBot="1">
      <c r="A4" s="1">
        <v>2016</v>
      </c>
      <c r="B4" s="5">
        <v>5915</v>
      </c>
      <c r="C4" s="6">
        <v>5836</v>
      </c>
      <c r="D4" s="8">
        <v>3708</v>
      </c>
      <c r="E4" s="11">
        <v>3819</v>
      </c>
      <c r="F4" s="12">
        <v>1662</v>
      </c>
      <c r="G4" s="14">
        <v>977</v>
      </c>
      <c r="H4" s="15">
        <v>139</v>
      </c>
      <c r="I4" s="2"/>
    </row>
    <row r="5" spans="1:9" ht="17.25" thickTop="1" thickBot="1">
      <c r="A5" s="1">
        <v>2015</v>
      </c>
      <c r="B5" s="6">
        <v>8146</v>
      </c>
      <c r="C5" s="8">
        <v>16272</v>
      </c>
      <c r="D5" s="11">
        <v>18796</v>
      </c>
      <c r="E5" s="12">
        <v>7202</v>
      </c>
      <c r="F5" s="14">
        <v>3466</v>
      </c>
      <c r="G5" s="16">
        <v>1471</v>
      </c>
      <c r="H5" s="15">
        <v>219</v>
      </c>
      <c r="I5" s="2"/>
    </row>
    <row r="6" spans="1:9" ht="17.25" thickTop="1" thickBot="1">
      <c r="A6" s="1">
        <v>2014</v>
      </c>
      <c r="B6" s="7">
        <v>43</v>
      </c>
      <c r="C6" s="10">
        <v>40</v>
      </c>
      <c r="D6" s="12">
        <v>14632</v>
      </c>
      <c r="E6" s="14">
        <v>23069</v>
      </c>
      <c r="F6" s="16">
        <v>25024</v>
      </c>
      <c r="G6" s="16">
        <v>5845</v>
      </c>
      <c r="H6" s="15">
        <v>94</v>
      </c>
    </row>
    <row r="7" spans="1:9" ht="17.25" thickTop="1" thickBot="1">
      <c r="A7" s="1">
        <v>2013</v>
      </c>
      <c r="B7" s="10">
        <v>164</v>
      </c>
      <c r="C7" s="9">
        <v>11</v>
      </c>
      <c r="D7" s="13">
        <v>1</v>
      </c>
      <c r="E7" s="15">
        <v>260</v>
      </c>
      <c r="F7" s="15">
        <v>3</v>
      </c>
      <c r="G7" s="15">
        <v>0</v>
      </c>
      <c r="H7" s="17">
        <v>33</v>
      </c>
      <c r="I7" s="3"/>
    </row>
    <row r="8" spans="1:9" ht="15.75" thickTop="1">
      <c r="A8" t="s">
        <v>9</v>
      </c>
      <c r="B8" s="2">
        <f>B3</f>
        <v>4614</v>
      </c>
      <c r="C8" s="2">
        <f>C3+B4</f>
        <v>11264</v>
      </c>
      <c r="D8" s="2">
        <f>D3+C4+B5</f>
        <v>15863</v>
      </c>
      <c r="E8" s="2">
        <f>E3+D4+C5+B6</f>
        <v>21636</v>
      </c>
      <c r="F8" s="2">
        <f>F3+E4+D5+C6+B7</f>
        <v>24333</v>
      </c>
      <c r="G8" s="2">
        <f>G3+F4+E5+D6+C7</f>
        <v>24180</v>
      </c>
      <c r="H8" s="2">
        <f>H3+G4+F5+E6+D7</f>
        <v>27576</v>
      </c>
      <c r="I8" s="3">
        <f>SUM(B8:H8)</f>
        <v>129466</v>
      </c>
    </row>
    <row r="9" spans="1:9">
      <c r="A9" t="s">
        <v>10</v>
      </c>
      <c r="B9" s="18">
        <v>28088</v>
      </c>
      <c r="C9" s="18">
        <v>29033</v>
      </c>
      <c r="D9" s="18">
        <v>30099</v>
      </c>
      <c r="E9" s="18">
        <v>30801</v>
      </c>
      <c r="F9" s="18">
        <v>30920</v>
      </c>
      <c r="G9" s="18">
        <v>30671</v>
      </c>
      <c r="H9" s="18">
        <v>30472</v>
      </c>
      <c r="I9" s="18">
        <f>SUM(B9:H9)</f>
        <v>210084</v>
      </c>
    </row>
    <row r="10" spans="1:9">
      <c r="A10" t="s">
        <v>11</v>
      </c>
      <c r="B10" s="24">
        <f t="shared" ref="B10:I10" si="0">B8/B9*100</f>
        <v>16.426943890629449</v>
      </c>
      <c r="C10" s="24">
        <f t="shared" si="0"/>
        <v>38.797230737436713</v>
      </c>
      <c r="D10" s="24">
        <f t="shared" si="0"/>
        <v>52.702747599588029</v>
      </c>
      <c r="E10" s="24">
        <f t="shared" si="0"/>
        <v>70.244472582059032</v>
      </c>
      <c r="F10" s="24">
        <f t="shared" si="0"/>
        <v>78.69663648124191</v>
      </c>
      <c r="G10" s="24">
        <f t="shared" si="0"/>
        <v>78.836686120439509</v>
      </c>
      <c r="H10" s="25">
        <f t="shared" si="0"/>
        <v>90.49619322656865</v>
      </c>
      <c r="I10" s="24">
        <f t="shared" si="0"/>
        <v>61.625825860132132</v>
      </c>
    </row>
    <row r="11" spans="1:9">
      <c r="A11" t="s">
        <v>12</v>
      </c>
      <c r="B11" s="19">
        <f t="shared" ref="B11:I11" si="1">B9-B8</f>
        <v>23474</v>
      </c>
      <c r="C11" s="19">
        <f t="shared" si="1"/>
        <v>17769</v>
      </c>
      <c r="D11" s="19">
        <f t="shared" si="1"/>
        <v>14236</v>
      </c>
      <c r="E11" s="19">
        <f t="shared" si="1"/>
        <v>9165</v>
      </c>
      <c r="F11" s="19">
        <f t="shared" si="1"/>
        <v>6587</v>
      </c>
      <c r="G11" s="19">
        <f t="shared" si="1"/>
        <v>6491</v>
      </c>
      <c r="H11" s="19">
        <f t="shared" si="1"/>
        <v>2896</v>
      </c>
      <c r="I11" s="19">
        <f t="shared" si="1"/>
        <v>80618</v>
      </c>
    </row>
    <row r="13" spans="1:9">
      <c r="A13" t="s">
        <v>20</v>
      </c>
    </row>
    <row r="19" spans="9:9">
      <c r="I19" s="26" t="s">
        <v>19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B18" sqref="B18"/>
    </sheetView>
  </sheetViews>
  <sheetFormatPr defaultRowHeight="15"/>
  <cols>
    <col min="1" max="1" width="26" customWidth="1"/>
    <col min="2" max="2" width="11.140625" customWidth="1"/>
    <col min="3" max="3" width="11" customWidth="1"/>
    <col min="4" max="4" width="12" customWidth="1"/>
    <col min="5" max="5" width="10" customWidth="1"/>
    <col min="6" max="6" width="13.42578125" customWidth="1"/>
  </cols>
  <sheetData>
    <row r="1" spans="1:6">
      <c r="A1" t="s">
        <v>17</v>
      </c>
    </row>
    <row r="2" spans="1:6" ht="15.75" thickBot="1">
      <c r="A2" t="s">
        <v>8</v>
      </c>
      <c r="B2" t="s">
        <v>2</v>
      </c>
      <c r="C2" t="s">
        <v>3</v>
      </c>
      <c r="D2" t="s">
        <v>4</v>
      </c>
      <c r="E2" t="s">
        <v>5</v>
      </c>
      <c r="F2" t="s">
        <v>13</v>
      </c>
    </row>
    <row r="3" spans="1:6" ht="17.25" thickTop="1" thickBot="1">
      <c r="A3" s="1">
        <v>2017</v>
      </c>
      <c r="B3" s="6">
        <v>6142</v>
      </c>
      <c r="C3" s="8">
        <v>13798</v>
      </c>
      <c r="D3" s="11">
        <v>11062</v>
      </c>
      <c r="E3" s="12">
        <v>2593</v>
      </c>
      <c r="F3" s="2"/>
    </row>
    <row r="4" spans="1:6" ht="15.75" thickTop="1">
      <c r="A4" t="s">
        <v>9</v>
      </c>
      <c r="B4" s="2">
        <f>B3</f>
        <v>6142</v>
      </c>
      <c r="C4" s="2">
        <f>C3</f>
        <v>13798</v>
      </c>
      <c r="D4" s="2">
        <f>D3</f>
        <v>11062</v>
      </c>
      <c r="E4" s="2">
        <f>E3</f>
        <v>2593</v>
      </c>
      <c r="F4" s="3">
        <f>SUM(B4:E4)</f>
        <v>33595</v>
      </c>
    </row>
    <row r="5" spans="1:6">
      <c r="A5" t="s">
        <v>10</v>
      </c>
      <c r="B5" s="18">
        <v>30635</v>
      </c>
      <c r="C5" s="18">
        <v>31821</v>
      </c>
      <c r="D5" s="18">
        <v>31796</v>
      </c>
      <c r="E5" s="18">
        <v>31016</v>
      </c>
      <c r="F5" s="18">
        <f>SUM(B5:E5)</f>
        <v>125268</v>
      </c>
    </row>
    <row r="6" spans="1:6">
      <c r="A6" t="s">
        <v>11</v>
      </c>
      <c r="B6" s="24">
        <f>B4/B5*100</f>
        <v>20.048963603721234</v>
      </c>
      <c r="C6" s="24">
        <f>C4/C5*100</f>
        <v>43.361302284654791</v>
      </c>
      <c r="D6" s="24">
        <f>D4/D5*100</f>
        <v>34.790539690527112</v>
      </c>
      <c r="E6" s="24">
        <f>E4/E5*100</f>
        <v>8.3602011864843959</v>
      </c>
      <c r="F6" s="24">
        <f>F4/F5*100</f>
        <v>26.818501133569626</v>
      </c>
    </row>
    <row r="7" spans="1:6">
      <c r="A7" t="s">
        <v>12</v>
      </c>
      <c r="B7" s="19">
        <f>B5-B4</f>
        <v>24493</v>
      </c>
      <c r="C7" s="19">
        <f>C5-C4</f>
        <v>18023</v>
      </c>
      <c r="D7" s="19">
        <f>D5-D4</f>
        <v>20734</v>
      </c>
      <c r="E7" s="19">
        <f>E5-E4</f>
        <v>28423</v>
      </c>
      <c r="F7" s="19">
        <f>F5-F4</f>
        <v>91673</v>
      </c>
    </row>
    <row r="9" spans="1:6">
      <c r="A9" t="s">
        <v>20</v>
      </c>
    </row>
    <row r="23" spans="5:5">
      <c r="E23" t="s">
        <v>14</v>
      </c>
    </row>
  </sheetData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B18" sqref="B18"/>
    </sheetView>
  </sheetViews>
  <sheetFormatPr defaultRowHeight="15"/>
  <cols>
    <col min="1" max="1" width="27.28515625" customWidth="1"/>
    <col min="3" max="3" width="10.42578125" customWidth="1"/>
  </cols>
  <sheetData>
    <row r="1" spans="1:6">
      <c r="A1" t="s">
        <v>18</v>
      </c>
    </row>
    <row r="2" spans="1:6" ht="15.75" thickBot="1">
      <c r="A2" t="s">
        <v>8</v>
      </c>
      <c r="B2" t="s">
        <v>2</v>
      </c>
      <c r="C2" t="s">
        <v>3</v>
      </c>
      <c r="D2" t="s">
        <v>4</v>
      </c>
      <c r="E2" t="s">
        <v>5</v>
      </c>
      <c r="F2" t="s">
        <v>13</v>
      </c>
    </row>
    <row r="3" spans="1:6" ht="17.25" thickTop="1" thickBot="1">
      <c r="A3" s="1">
        <v>2017</v>
      </c>
      <c r="B3" s="6">
        <v>130</v>
      </c>
      <c r="C3" s="8">
        <v>1203</v>
      </c>
      <c r="D3" s="11">
        <v>2141</v>
      </c>
      <c r="E3" s="12">
        <v>1218</v>
      </c>
      <c r="F3" s="2"/>
    </row>
    <row r="4" spans="1:6" ht="15.75" thickTop="1">
      <c r="A4" t="s">
        <v>9</v>
      </c>
      <c r="B4" s="2">
        <f>B3</f>
        <v>130</v>
      </c>
      <c r="C4" s="2">
        <f>C3</f>
        <v>1203</v>
      </c>
      <c r="D4" s="2">
        <f>D3</f>
        <v>2141</v>
      </c>
      <c r="E4" s="2">
        <f>E3</f>
        <v>1218</v>
      </c>
      <c r="F4" s="3">
        <f>SUM(B4:E4)</f>
        <v>4692</v>
      </c>
    </row>
    <row r="5" spans="1:6">
      <c r="A5" t="s">
        <v>10</v>
      </c>
      <c r="B5" s="18">
        <v>30635</v>
      </c>
      <c r="C5" s="18">
        <v>31821</v>
      </c>
      <c r="D5" s="18">
        <v>31796</v>
      </c>
      <c r="E5" s="18">
        <v>31016</v>
      </c>
      <c r="F5" s="18">
        <f>SUM(B5:E5)</f>
        <v>125268</v>
      </c>
    </row>
    <row r="6" spans="1:6">
      <c r="A6" t="s">
        <v>11</v>
      </c>
      <c r="B6" s="24">
        <f>B4/B5*100</f>
        <v>0.42435123225069366</v>
      </c>
      <c r="C6" s="24">
        <f>C4/C5*100</f>
        <v>3.7805222965965868</v>
      </c>
      <c r="D6" s="24">
        <f>D4/D5*100</f>
        <v>6.7335513901119635</v>
      </c>
      <c r="E6" s="24">
        <f>E4/E5*100</f>
        <v>3.9270054165591954</v>
      </c>
      <c r="F6" s="24">
        <f>F4/F5*100</f>
        <v>3.7455694989941564</v>
      </c>
    </row>
    <row r="7" spans="1:6">
      <c r="A7" t="s">
        <v>12</v>
      </c>
      <c r="B7" s="19">
        <f>B5-B4</f>
        <v>30505</v>
      </c>
      <c r="C7" s="19">
        <f>C5-C4</f>
        <v>30618</v>
      </c>
      <c r="D7" s="19">
        <f>D5-D4</f>
        <v>29655</v>
      </c>
      <c r="E7" s="19">
        <f>E5-E4</f>
        <v>29798</v>
      </c>
      <c r="F7" s="19">
        <f>F5-F4</f>
        <v>120576</v>
      </c>
    </row>
    <row r="9" spans="1:6">
      <c r="A9" t="s">
        <v>20</v>
      </c>
    </row>
  </sheetData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Meninas D1</vt:lpstr>
      <vt:lpstr>Meninas D2</vt:lpstr>
      <vt:lpstr>Meninos D1</vt:lpstr>
      <vt:lpstr>Meninos D2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celsoclaudio</dc:creator>
  <cp:lastModifiedBy>celsoclaudio</cp:lastModifiedBy>
  <cp:lastPrinted>2017-09-22T12:34:55Z</cp:lastPrinted>
  <dcterms:created xsi:type="dcterms:W3CDTF">2017-06-19T18:36:48Z</dcterms:created>
  <dcterms:modified xsi:type="dcterms:W3CDTF">2017-10-27T17:15:56Z</dcterms:modified>
</cp:coreProperties>
</file>