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0730" windowHeight="9690" firstSheet="1" activeTab="4"/>
  </bookViews>
  <sheets>
    <sheet name="Regional Central" sheetId="1" r:id="rId1"/>
    <sheet name="Águia Branca" sheetId="2" r:id="rId2"/>
    <sheet name="Alto Rio Novo" sheetId="3" r:id="rId3"/>
    <sheet name="Aracruz" sheetId="4" r:id="rId4"/>
    <sheet name="Baixo Guandu" sheetId="5" r:id="rId5"/>
    <sheet name="Colatina" sheetId="6" r:id="rId6"/>
    <sheet name="Governador Lindemberg" sheetId="7" r:id="rId7"/>
    <sheet name="Ibiraçu" sheetId="8" r:id="rId8"/>
    <sheet name="João Neiva" sheetId="9" r:id="rId9"/>
    <sheet name="Linhares" sheetId="10" r:id="rId10"/>
    <sheet name="Mantenópolis" sheetId="11" r:id="rId11"/>
    <sheet name="Marilandia" sheetId="12" r:id="rId12"/>
    <sheet name="Pancas" sheetId="13" r:id="rId13"/>
    <sheet name="Rio Bananal" sheetId="14" r:id="rId14"/>
    <sheet name="São Domingos do Norte" sheetId="15" r:id="rId15"/>
    <sheet name="São Gabriel da Palha" sheetId="16" r:id="rId16"/>
    <sheet name="São Roque do Canaa" sheetId="17" r:id="rId17"/>
    <sheet name="Sooretama" sheetId="18" r:id="rId18"/>
    <sheet name="Vila Valério" sheetId="19" r:id="rId19"/>
  </sheets>
  <calcPr calcId="125725"/>
</workbook>
</file>

<file path=xl/calcChain.xml><?xml version="1.0" encoding="utf-8"?>
<calcChain xmlns="http://schemas.openxmlformats.org/spreadsheetml/2006/main">
  <c r="I45" i="2"/>
  <c r="G45"/>
  <c r="F45"/>
  <c r="E45"/>
  <c r="D45"/>
  <c r="I44"/>
  <c r="I30" i="4"/>
  <c r="I30" i="3"/>
  <c r="G45" i="19"/>
  <c r="F45"/>
  <c r="E45"/>
  <c r="D45"/>
  <c r="G45" i="18"/>
  <c r="F45"/>
  <c r="E45"/>
  <c r="D45"/>
  <c r="G45" i="17"/>
  <c r="F45"/>
  <c r="E45"/>
  <c r="D45"/>
  <c r="G45" i="16"/>
  <c r="F45"/>
  <c r="E45"/>
  <c r="D45"/>
  <c r="G45" i="15"/>
  <c r="F45"/>
  <c r="E45"/>
  <c r="D45"/>
  <c r="G45" i="14"/>
  <c r="F45"/>
  <c r="E45"/>
  <c r="D45"/>
  <c r="G45" i="13"/>
  <c r="F45"/>
  <c r="E45"/>
  <c r="D45"/>
  <c r="F45" i="12"/>
  <c r="E45"/>
  <c r="D45"/>
  <c r="F45" i="11"/>
  <c r="E45"/>
  <c r="D45"/>
  <c r="G45" i="10"/>
  <c r="F45"/>
  <c r="E45"/>
  <c r="D45"/>
  <c r="G47" i="9"/>
  <c r="F47"/>
  <c r="E47"/>
  <c r="D47"/>
  <c r="G47" i="8"/>
  <c r="E47"/>
  <c r="D47"/>
  <c r="G45" i="7"/>
  <c r="F45"/>
  <c r="E45"/>
  <c r="D45"/>
  <c r="G45" i="6"/>
  <c r="F45"/>
  <c r="E45"/>
  <c r="D45"/>
  <c r="G45" i="3"/>
  <c r="F45"/>
  <c r="E45"/>
  <c r="D45"/>
  <c r="I47" i="1"/>
  <c r="G47"/>
  <c r="F47"/>
  <c r="E47"/>
  <c r="D47"/>
  <c r="I46"/>
  <c r="I31"/>
  <c r="I12"/>
  <c r="G45" i="5"/>
  <c r="F45"/>
  <c r="E45"/>
  <c r="D45"/>
  <c r="G45" i="4"/>
  <c r="F45"/>
  <c r="E45"/>
  <c r="D45"/>
  <c r="I30" i="16"/>
  <c r="I30" i="11"/>
  <c r="I30" i="10"/>
  <c r="I12" i="9"/>
  <c r="I30" i="5"/>
  <c r="I12"/>
  <c r="I30" i="6"/>
  <c r="I12"/>
  <c r="I30" i="17"/>
  <c r="I30" i="18"/>
  <c r="B31" i="17"/>
  <c r="I12" i="4"/>
  <c r="B13"/>
  <c r="C13"/>
  <c r="I47" i="9" l="1"/>
  <c r="I46" i="19"/>
  <c r="I46" i="17"/>
  <c r="I46" i="16"/>
  <c r="I46" i="15"/>
  <c r="I46" i="14"/>
  <c r="I46" i="13"/>
  <c r="I46" i="12"/>
  <c r="I46" i="11" l="1"/>
  <c r="I46" i="10"/>
  <c r="I46" i="7"/>
  <c r="I46" i="6"/>
  <c r="I46" i="5"/>
  <c r="I46" i="4"/>
  <c r="I46" i="3"/>
  <c r="I46" i="2"/>
  <c r="I45" i="19"/>
  <c r="I44"/>
  <c r="I45" i="18"/>
  <c r="I44"/>
  <c r="I45" i="17"/>
  <c r="I44"/>
  <c r="I45" i="16"/>
  <c r="I44"/>
  <c r="I45" i="15"/>
  <c r="I44"/>
  <c r="I45" i="14"/>
  <c r="I44"/>
  <c r="I45" i="13"/>
  <c r="I44"/>
  <c r="I45" i="12"/>
  <c r="I44"/>
  <c r="I45" i="11"/>
  <c r="I44"/>
  <c r="I45" i="10"/>
  <c r="I44"/>
  <c r="I46" i="9"/>
  <c r="I46" i="8"/>
  <c r="I45" i="7"/>
  <c r="I44"/>
  <c r="I45" i="6"/>
  <c r="I44"/>
  <c r="I45" i="5"/>
  <c r="I44"/>
  <c r="I45" i="4"/>
  <c r="I44"/>
  <c r="I45" i="3"/>
  <c r="I44"/>
  <c r="H13" i="18" l="1"/>
  <c r="G13"/>
  <c r="I12"/>
  <c r="I13" s="1"/>
  <c r="I11"/>
  <c r="I10"/>
  <c r="I9"/>
  <c r="I8"/>
  <c r="I30" i="19"/>
  <c r="I29"/>
  <c r="I28"/>
  <c r="I27"/>
  <c r="I26"/>
  <c r="I12"/>
  <c r="I11"/>
  <c r="I10"/>
  <c r="I9"/>
  <c r="I8"/>
  <c r="H13"/>
  <c r="G13"/>
  <c r="G15" s="1"/>
  <c r="H13" i="17"/>
  <c r="G13"/>
  <c r="I12"/>
  <c r="I11"/>
  <c r="I10"/>
  <c r="I9"/>
  <c r="H13" i="16"/>
  <c r="G13"/>
  <c r="I12"/>
  <c r="I13" s="1"/>
  <c r="I15" s="1"/>
  <c r="I11"/>
  <c r="I10"/>
  <c r="I9"/>
  <c r="I30" i="15"/>
  <c r="I29"/>
  <c r="I28"/>
  <c r="I27"/>
  <c r="H13"/>
  <c r="G13"/>
  <c r="G15" s="1"/>
  <c r="I12"/>
  <c r="I11"/>
  <c r="I10"/>
  <c r="I9"/>
  <c r="I30" i="14"/>
  <c r="I29"/>
  <c r="I28"/>
  <c r="I27"/>
  <c r="H13"/>
  <c r="G13"/>
  <c r="G15" s="1"/>
  <c r="I12"/>
  <c r="I11"/>
  <c r="I10"/>
  <c r="I9"/>
  <c r="I30" i="13"/>
  <c r="I29"/>
  <c r="I28"/>
  <c r="I27"/>
  <c r="H13"/>
  <c r="G13"/>
  <c r="G15" s="1"/>
  <c r="I12"/>
  <c r="I11"/>
  <c r="I10"/>
  <c r="I9"/>
  <c r="I30" i="12"/>
  <c r="I29"/>
  <c r="I28"/>
  <c r="I27"/>
  <c r="H13"/>
  <c r="G13"/>
  <c r="I12"/>
  <c r="I11"/>
  <c r="I10"/>
  <c r="I9"/>
  <c r="J8"/>
  <c r="H13" i="11"/>
  <c r="G13"/>
  <c r="I12"/>
  <c r="I11"/>
  <c r="I10"/>
  <c r="I9"/>
  <c r="H13" i="10"/>
  <c r="H15" s="1"/>
  <c r="G13"/>
  <c r="G15" s="1"/>
  <c r="I12"/>
  <c r="I11"/>
  <c r="I10"/>
  <c r="I9"/>
  <c r="I31" i="9"/>
  <c r="I30"/>
  <c r="I29"/>
  <c r="I28"/>
  <c r="I27"/>
  <c r="I11"/>
  <c r="I10"/>
  <c r="I8"/>
  <c r="I9"/>
  <c r="I31" i="8"/>
  <c r="I30"/>
  <c r="I29"/>
  <c r="I28"/>
  <c r="I27"/>
  <c r="I12"/>
  <c r="I11"/>
  <c r="I10"/>
  <c r="I9"/>
  <c r="I8"/>
  <c r="I30" i="7"/>
  <c r="I29"/>
  <c r="I28"/>
  <c r="I27"/>
  <c r="H13"/>
  <c r="H15" s="1"/>
  <c r="G13"/>
  <c r="G15" s="1"/>
  <c r="I12"/>
  <c r="I11"/>
  <c r="I10"/>
  <c r="I9"/>
  <c r="H13" i="6"/>
  <c r="H15" s="1"/>
  <c r="G13"/>
  <c r="G15" s="1"/>
  <c r="I29" i="5"/>
  <c r="I28"/>
  <c r="I27"/>
  <c r="H13"/>
  <c r="H15" s="1"/>
  <c r="G13"/>
  <c r="G15" s="1"/>
  <c r="I11"/>
  <c r="I10"/>
  <c r="I9"/>
  <c r="H13" i="4"/>
  <c r="H15" s="1"/>
  <c r="G13"/>
  <c r="G15" s="1"/>
  <c r="H13" i="3"/>
  <c r="H15" s="1"/>
  <c r="G13"/>
  <c r="G15" s="1"/>
  <c r="I12"/>
  <c r="I11"/>
  <c r="I10"/>
  <c r="I9"/>
  <c r="H13" i="2"/>
  <c r="H15" s="1"/>
  <c r="G13"/>
  <c r="I12"/>
  <c r="I11"/>
  <c r="I10"/>
  <c r="I9"/>
  <c r="G48" i="12"/>
  <c r="F48"/>
  <c r="E48"/>
  <c r="D48"/>
  <c r="G47"/>
  <c r="F47"/>
  <c r="E47"/>
  <c r="D47"/>
  <c r="I48"/>
  <c r="H31"/>
  <c r="G31"/>
  <c r="G34" s="1"/>
  <c r="F31"/>
  <c r="E31"/>
  <c r="E34" s="1"/>
  <c r="D31"/>
  <c r="C31"/>
  <c r="C34" s="1"/>
  <c r="B31"/>
  <c r="B34" s="1"/>
  <c r="H15"/>
  <c r="G15"/>
  <c r="F13"/>
  <c r="F15" s="1"/>
  <c r="E13"/>
  <c r="E15" s="1"/>
  <c r="D13"/>
  <c r="D15" s="1"/>
  <c r="C13"/>
  <c r="C16" s="1"/>
  <c r="B13"/>
  <c r="B15" s="1"/>
  <c r="G48" i="11"/>
  <c r="F48"/>
  <c r="E48"/>
  <c r="D48"/>
  <c r="G47"/>
  <c r="F47"/>
  <c r="E47"/>
  <c r="D47"/>
  <c r="I48"/>
  <c r="H31"/>
  <c r="G31"/>
  <c r="G34" s="1"/>
  <c r="F31"/>
  <c r="F34" s="1"/>
  <c r="E31"/>
  <c r="E34" s="1"/>
  <c r="D31"/>
  <c r="D34" s="1"/>
  <c r="C31"/>
  <c r="C34" s="1"/>
  <c r="B31"/>
  <c r="H16"/>
  <c r="H15"/>
  <c r="G15"/>
  <c r="F13"/>
  <c r="F15" s="1"/>
  <c r="E13"/>
  <c r="E15" s="1"/>
  <c r="D13"/>
  <c r="D15" s="1"/>
  <c r="C13"/>
  <c r="B13"/>
  <c r="B16" s="1"/>
  <c r="G48" i="10"/>
  <c r="F48"/>
  <c r="E48"/>
  <c r="D48"/>
  <c r="G47"/>
  <c r="F47"/>
  <c r="E47"/>
  <c r="D47"/>
  <c r="I47"/>
  <c r="H31"/>
  <c r="H34" s="1"/>
  <c r="G31"/>
  <c r="G34" s="1"/>
  <c r="F31"/>
  <c r="F34" s="1"/>
  <c r="E31"/>
  <c r="E34" s="1"/>
  <c r="D31"/>
  <c r="D34" s="1"/>
  <c r="C31"/>
  <c r="C34" s="1"/>
  <c r="B31"/>
  <c r="F13"/>
  <c r="E13"/>
  <c r="D13"/>
  <c r="D15" s="1"/>
  <c r="C13"/>
  <c r="B13"/>
  <c r="B16" s="1"/>
  <c r="G48" i="7"/>
  <c r="F48"/>
  <c r="E48"/>
  <c r="D48"/>
  <c r="G47"/>
  <c r="F47"/>
  <c r="E47"/>
  <c r="D47"/>
  <c r="I48"/>
  <c r="H31"/>
  <c r="H34" s="1"/>
  <c r="G31"/>
  <c r="G34" s="1"/>
  <c r="F31"/>
  <c r="E31"/>
  <c r="E34" s="1"/>
  <c r="D31"/>
  <c r="D34" s="1"/>
  <c r="C31"/>
  <c r="C34" s="1"/>
  <c r="B31"/>
  <c r="F13"/>
  <c r="F15" s="1"/>
  <c r="E13"/>
  <c r="E15" s="1"/>
  <c r="D13"/>
  <c r="D15" s="1"/>
  <c r="C13"/>
  <c r="B13"/>
  <c r="B16" s="1"/>
  <c r="G48" i="6"/>
  <c r="F48"/>
  <c r="E48"/>
  <c r="D48"/>
  <c r="G47"/>
  <c r="F47"/>
  <c r="E47"/>
  <c r="D47"/>
  <c r="I47"/>
  <c r="H31"/>
  <c r="H34" s="1"/>
  <c r="G31"/>
  <c r="G34" s="1"/>
  <c r="F31"/>
  <c r="F34" s="1"/>
  <c r="E31"/>
  <c r="E34" s="1"/>
  <c r="D31"/>
  <c r="D34" s="1"/>
  <c r="C31"/>
  <c r="C34" s="1"/>
  <c r="B31"/>
  <c r="B34" s="1"/>
  <c r="F13"/>
  <c r="F15" s="1"/>
  <c r="E13"/>
  <c r="E15" s="1"/>
  <c r="D13"/>
  <c r="D15" s="1"/>
  <c r="C13"/>
  <c r="C16" s="1"/>
  <c r="B13"/>
  <c r="B16" s="1"/>
  <c r="G48" i="5"/>
  <c r="F48"/>
  <c r="E48"/>
  <c r="D48"/>
  <c r="G47"/>
  <c r="F47"/>
  <c r="E47"/>
  <c r="D47"/>
  <c r="I47"/>
  <c r="H31"/>
  <c r="H34" s="1"/>
  <c r="G31"/>
  <c r="G34" s="1"/>
  <c r="F31"/>
  <c r="F34" s="1"/>
  <c r="E31"/>
  <c r="D31"/>
  <c r="D34" s="1"/>
  <c r="C31"/>
  <c r="C34" s="1"/>
  <c r="B31"/>
  <c r="B34" s="1"/>
  <c r="F13"/>
  <c r="F15" s="1"/>
  <c r="E13"/>
  <c r="E15" s="1"/>
  <c r="D13"/>
  <c r="D15" s="1"/>
  <c r="C13"/>
  <c r="C16" s="1"/>
  <c r="B13"/>
  <c r="B15" s="1"/>
  <c r="G48" i="4"/>
  <c r="F48"/>
  <c r="E48"/>
  <c r="D48"/>
  <c r="G47"/>
  <c r="F47"/>
  <c r="E47"/>
  <c r="D47"/>
  <c r="I47"/>
  <c r="H31"/>
  <c r="H34" s="1"/>
  <c r="G31"/>
  <c r="G34" s="1"/>
  <c r="F31"/>
  <c r="F34" s="1"/>
  <c r="E31"/>
  <c r="E34" s="1"/>
  <c r="D31"/>
  <c r="D33" s="1"/>
  <c r="C31"/>
  <c r="C34" s="1"/>
  <c r="B31"/>
  <c r="F13"/>
  <c r="F15" s="1"/>
  <c r="E13"/>
  <c r="D13"/>
  <c r="D15" s="1"/>
  <c r="C16"/>
  <c r="B16"/>
  <c r="G48" i="3"/>
  <c r="F48"/>
  <c r="D48"/>
  <c r="G47"/>
  <c r="F47"/>
  <c r="E47"/>
  <c r="D47"/>
  <c r="I47"/>
  <c r="H31"/>
  <c r="G31"/>
  <c r="G34" s="1"/>
  <c r="F31"/>
  <c r="E31"/>
  <c r="E33" s="1"/>
  <c r="D31"/>
  <c r="D34" s="1"/>
  <c r="C31"/>
  <c r="C34" s="1"/>
  <c r="B31"/>
  <c r="B34" s="1"/>
  <c r="F13"/>
  <c r="F15" s="1"/>
  <c r="E13"/>
  <c r="E15" s="1"/>
  <c r="D13"/>
  <c r="D15" s="1"/>
  <c r="C13"/>
  <c r="C15" s="1"/>
  <c r="B13"/>
  <c r="B16" s="1"/>
  <c r="G48" i="2"/>
  <c r="F48"/>
  <c r="E48"/>
  <c r="D48"/>
  <c r="G47"/>
  <c r="F47"/>
  <c r="E47"/>
  <c r="D47"/>
  <c r="I48"/>
  <c r="H31"/>
  <c r="H34" s="1"/>
  <c r="G31"/>
  <c r="G34" s="1"/>
  <c r="F31"/>
  <c r="E31"/>
  <c r="E34" s="1"/>
  <c r="D31"/>
  <c r="D34" s="1"/>
  <c r="C31"/>
  <c r="C34" s="1"/>
  <c r="B31"/>
  <c r="B34" s="1"/>
  <c r="I34" s="1"/>
  <c r="G15"/>
  <c r="F13"/>
  <c r="F16" s="1"/>
  <c r="E13"/>
  <c r="E15" s="1"/>
  <c r="D13"/>
  <c r="D15" s="1"/>
  <c r="C13"/>
  <c r="C16" s="1"/>
  <c r="B13"/>
  <c r="B15" s="1"/>
  <c r="G48" i="18"/>
  <c r="F48"/>
  <c r="E48"/>
  <c r="D48"/>
  <c r="G47"/>
  <c r="F47"/>
  <c r="E47"/>
  <c r="D47"/>
  <c r="I46"/>
  <c r="I48" s="1"/>
  <c r="I47"/>
  <c r="H31"/>
  <c r="H34" s="1"/>
  <c r="G31"/>
  <c r="G34" s="1"/>
  <c r="F31"/>
  <c r="E31"/>
  <c r="E34" s="1"/>
  <c r="D31"/>
  <c r="D34" s="1"/>
  <c r="C31"/>
  <c r="C34" s="1"/>
  <c r="B31"/>
  <c r="B34" s="1"/>
  <c r="H16"/>
  <c r="H15"/>
  <c r="G15"/>
  <c r="F13"/>
  <c r="F15" s="1"/>
  <c r="E13"/>
  <c r="E15" s="1"/>
  <c r="D13"/>
  <c r="D15" s="1"/>
  <c r="C13"/>
  <c r="C16" s="1"/>
  <c r="B13"/>
  <c r="B15" s="1"/>
  <c r="B13" i="17"/>
  <c r="B15" s="1"/>
  <c r="G48"/>
  <c r="F48"/>
  <c r="E48"/>
  <c r="D48"/>
  <c r="G47"/>
  <c r="F47"/>
  <c r="E47"/>
  <c r="D47"/>
  <c r="I47"/>
  <c r="H31"/>
  <c r="G31"/>
  <c r="G34" s="1"/>
  <c r="F31"/>
  <c r="F34" s="1"/>
  <c r="E31"/>
  <c r="E34" s="1"/>
  <c r="D31"/>
  <c r="D34" s="1"/>
  <c r="C31"/>
  <c r="C34" s="1"/>
  <c r="B34"/>
  <c r="H15"/>
  <c r="G15"/>
  <c r="F13"/>
  <c r="F15" s="1"/>
  <c r="E13"/>
  <c r="E15" s="1"/>
  <c r="D13"/>
  <c r="D15" s="1"/>
  <c r="C13"/>
  <c r="C16" s="1"/>
  <c r="G48" i="16"/>
  <c r="F48"/>
  <c r="E48"/>
  <c r="D48"/>
  <c r="G47"/>
  <c r="F47"/>
  <c r="E47"/>
  <c r="D47"/>
  <c r="I48"/>
  <c r="H31"/>
  <c r="G31"/>
  <c r="G34" s="1"/>
  <c r="F31"/>
  <c r="F34" s="1"/>
  <c r="E31"/>
  <c r="D31"/>
  <c r="D34" s="1"/>
  <c r="C31"/>
  <c r="C34" s="1"/>
  <c r="B31"/>
  <c r="B34" s="1"/>
  <c r="H15"/>
  <c r="G15"/>
  <c r="F13"/>
  <c r="F15" s="1"/>
  <c r="E13"/>
  <c r="D13"/>
  <c r="D15" s="1"/>
  <c r="C13"/>
  <c r="C16" s="1"/>
  <c r="B13"/>
  <c r="B15" s="1"/>
  <c r="G48" i="15"/>
  <c r="F48"/>
  <c r="E48"/>
  <c r="D48"/>
  <c r="G47"/>
  <c r="F47"/>
  <c r="E47"/>
  <c r="D47"/>
  <c r="I48"/>
  <c r="H31"/>
  <c r="H34" s="1"/>
  <c r="G31"/>
  <c r="G34" s="1"/>
  <c r="F31"/>
  <c r="F34" s="1"/>
  <c r="E31"/>
  <c r="E34" s="1"/>
  <c r="D31"/>
  <c r="D34" s="1"/>
  <c r="C31"/>
  <c r="C34" s="1"/>
  <c r="B31"/>
  <c r="H16"/>
  <c r="H15"/>
  <c r="F13"/>
  <c r="F15" s="1"/>
  <c r="E13"/>
  <c r="E15" s="1"/>
  <c r="D13"/>
  <c r="D15" s="1"/>
  <c r="C13"/>
  <c r="C16" s="1"/>
  <c r="B13"/>
  <c r="B16" s="1"/>
  <c r="G48" i="14"/>
  <c r="F48"/>
  <c r="E48"/>
  <c r="D48"/>
  <c r="G47"/>
  <c r="F47"/>
  <c r="E47"/>
  <c r="D47"/>
  <c r="I47"/>
  <c r="H31"/>
  <c r="H34" s="1"/>
  <c r="G31"/>
  <c r="G34" s="1"/>
  <c r="F31"/>
  <c r="E31"/>
  <c r="D31"/>
  <c r="D34" s="1"/>
  <c r="C31"/>
  <c r="C34" s="1"/>
  <c r="B31"/>
  <c r="B34" s="1"/>
  <c r="H15"/>
  <c r="F13"/>
  <c r="F15" s="1"/>
  <c r="E13"/>
  <c r="E15" s="1"/>
  <c r="D13"/>
  <c r="D15" s="1"/>
  <c r="C13"/>
  <c r="C16" s="1"/>
  <c r="B13"/>
  <c r="B16" s="1"/>
  <c r="G48" i="13"/>
  <c r="F48"/>
  <c r="E48"/>
  <c r="D48"/>
  <c r="I47"/>
  <c r="G47"/>
  <c r="F47"/>
  <c r="E47"/>
  <c r="D47"/>
  <c r="I48"/>
  <c r="H31"/>
  <c r="G31"/>
  <c r="G34" s="1"/>
  <c r="F31"/>
  <c r="F34" s="1"/>
  <c r="E31"/>
  <c r="E34" s="1"/>
  <c r="D31"/>
  <c r="D34" s="1"/>
  <c r="C31"/>
  <c r="C34" s="1"/>
  <c r="B31"/>
  <c r="B34" s="1"/>
  <c r="H15"/>
  <c r="F13"/>
  <c r="F15" s="1"/>
  <c r="E13"/>
  <c r="E15" s="1"/>
  <c r="D13"/>
  <c r="C13"/>
  <c r="C16" s="1"/>
  <c r="B13"/>
  <c r="B15" s="1"/>
  <c r="G48" i="19"/>
  <c r="F48"/>
  <c r="E48"/>
  <c r="D48"/>
  <c r="G47"/>
  <c r="F47"/>
  <c r="E47"/>
  <c r="D47"/>
  <c r="H31"/>
  <c r="H33" s="1"/>
  <c r="G31"/>
  <c r="G34" s="1"/>
  <c r="F31"/>
  <c r="F34" s="1"/>
  <c r="E31"/>
  <c r="E34" s="1"/>
  <c r="D31"/>
  <c r="D34" s="1"/>
  <c r="C31"/>
  <c r="C34" s="1"/>
  <c r="B31"/>
  <c r="F13"/>
  <c r="F15" s="1"/>
  <c r="E13"/>
  <c r="D13"/>
  <c r="C13"/>
  <c r="C16" s="1"/>
  <c r="B13"/>
  <c r="B16" s="1"/>
  <c r="G50" i="8"/>
  <c r="F50"/>
  <c r="E50"/>
  <c r="D50"/>
  <c r="G49"/>
  <c r="F49"/>
  <c r="E49"/>
  <c r="D49"/>
  <c r="I48"/>
  <c r="I47"/>
  <c r="H32"/>
  <c r="G32"/>
  <c r="G35" s="1"/>
  <c r="F32"/>
  <c r="F35" s="1"/>
  <c r="E32"/>
  <c r="E35" s="1"/>
  <c r="D32"/>
  <c r="D35" s="1"/>
  <c r="C32"/>
  <c r="C35" s="1"/>
  <c r="B32"/>
  <c r="H13"/>
  <c r="H15" s="1"/>
  <c r="G13"/>
  <c r="G15" s="1"/>
  <c r="F13"/>
  <c r="E13"/>
  <c r="E16" s="1"/>
  <c r="D13"/>
  <c r="D15" s="1"/>
  <c r="C13"/>
  <c r="C16" s="1"/>
  <c r="B13"/>
  <c r="I48" i="9"/>
  <c r="G50"/>
  <c r="F50"/>
  <c r="E50"/>
  <c r="D50"/>
  <c r="G49"/>
  <c r="F49"/>
  <c r="E49"/>
  <c r="D49"/>
  <c r="H32"/>
  <c r="H35" s="1"/>
  <c r="G32"/>
  <c r="G35" s="1"/>
  <c r="F32"/>
  <c r="F35" s="1"/>
  <c r="E32"/>
  <c r="E35" s="1"/>
  <c r="D32"/>
  <c r="D35" s="1"/>
  <c r="C32"/>
  <c r="C35" s="1"/>
  <c r="B32"/>
  <c r="H13"/>
  <c r="H15" s="1"/>
  <c r="G13"/>
  <c r="G15" s="1"/>
  <c r="F13"/>
  <c r="F16" s="1"/>
  <c r="E13"/>
  <c r="E16" s="1"/>
  <c r="D13"/>
  <c r="D15" s="1"/>
  <c r="C13"/>
  <c r="C16" s="1"/>
  <c r="B13"/>
  <c r="G50" i="1"/>
  <c r="F50"/>
  <c r="E50"/>
  <c r="D50"/>
  <c r="G49"/>
  <c r="F49"/>
  <c r="E49"/>
  <c r="D49"/>
  <c r="I49"/>
  <c r="H32"/>
  <c r="H35" s="1"/>
  <c r="G32"/>
  <c r="G35" s="1"/>
  <c r="F32"/>
  <c r="F35" s="1"/>
  <c r="E32"/>
  <c r="E35" s="1"/>
  <c r="D32"/>
  <c r="D35" s="1"/>
  <c r="C32"/>
  <c r="C35" s="1"/>
  <c r="B32"/>
  <c r="H13"/>
  <c r="H16" s="1"/>
  <c r="G13"/>
  <c r="F13"/>
  <c r="F16" s="1"/>
  <c r="E13"/>
  <c r="D13"/>
  <c r="C13"/>
  <c r="C16" s="1"/>
  <c r="B13"/>
  <c r="I34" i="14" l="1"/>
  <c r="I34" i="13"/>
  <c r="H16" i="10"/>
  <c r="I34" i="17"/>
  <c r="I16" i="19"/>
  <c r="I34" i="18"/>
  <c r="I48" i="3"/>
  <c r="D15" i="13"/>
  <c r="D16"/>
  <c r="I34" i="6"/>
  <c r="F16" i="13"/>
  <c r="E15" i="4"/>
  <c r="E16"/>
  <c r="H16" i="7"/>
  <c r="E15" i="10"/>
  <c r="E15" i="16"/>
  <c r="H16" i="5"/>
  <c r="F15" i="10"/>
  <c r="F16"/>
  <c r="I16" s="1"/>
  <c r="E16" i="11"/>
  <c r="D16" i="17"/>
  <c r="H16" i="8"/>
  <c r="F16" i="11"/>
  <c r="E16" i="17"/>
  <c r="E16" i="12"/>
  <c r="F16" i="15"/>
  <c r="I16" s="1"/>
  <c r="F16" i="17"/>
  <c r="E16" i="18"/>
  <c r="F16" i="12"/>
  <c r="E16" i="13"/>
  <c r="F16" i="14"/>
  <c r="I16" s="1"/>
  <c r="F16" i="16"/>
  <c r="F16" i="18"/>
  <c r="I50" i="8"/>
  <c r="I50" i="9"/>
  <c r="D16" i="8"/>
  <c r="I47" i="16"/>
  <c r="B16" i="2"/>
  <c r="I48" i="4"/>
  <c r="I48" i="5"/>
  <c r="I48" i="10"/>
  <c r="E16" i="3"/>
  <c r="F16" i="4"/>
  <c r="F16" i="5"/>
  <c r="F16" i="6"/>
  <c r="I47" i="15"/>
  <c r="I47" i="2"/>
  <c r="I47" i="7"/>
  <c r="F16" i="3"/>
  <c r="I48" i="17"/>
  <c r="F15" i="2"/>
  <c r="I48" i="6"/>
  <c r="I47" i="11"/>
  <c r="I47" i="12"/>
  <c r="E16" i="2"/>
  <c r="I48" i="14"/>
  <c r="B16" i="12"/>
  <c r="I16" s="1"/>
  <c r="E16" i="5"/>
  <c r="E16" i="6"/>
  <c r="I16" s="1"/>
  <c r="E16" i="7"/>
  <c r="F16"/>
  <c r="H16" i="6"/>
  <c r="G16" i="5"/>
  <c r="H16" i="4"/>
  <c r="B15" i="3"/>
  <c r="C16"/>
  <c r="I16" s="1"/>
  <c r="I31" i="12"/>
  <c r="I13"/>
  <c r="D33"/>
  <c r="H33"/>
  <c r="D34"/>
  <c r="I34" s="1"/>
  <c r="C33"/>
  <c r="G33"/>
  <c r="C15"/>
  <c r="B33"/>
  <c r="F33"/>
  <c r="E33"/>
  <c r="I31" i="11"/>
  <c r="I33" s="1"/>
  <c r="I13"/>
  <c r="C33"/>
  <c r="C15"/>
  <c r="C16"/>
  <c r="I16" s="1"/>
  <c r="B33"/>
  <c r="F33"/>
  <c r="B34"/>
  <c r="I34" s="1"/>
  <c r="D33"/>
  <c r="H33"/>
  <c r="G33"/>
  <c r="B15"/>
  <c r="E33"/>
  <c r="I31" i="10"/>
  <c r="I33" s="1"/>
  <c r="I13"/>
  <c r="H33"/>
  <c r="C33"/>
  <c r="C15"/>
  <c r="C16"/>
  <c r="B33"/>
  <c r="F33"/>
  <c r="B34"/>
  <c r="I34" s="1"/>
  <c r="D33"/>
  <c r="G33"/>
  <c r="B15"/>
  <c r="E33"/>
  <c r="I31" i="7"/>
  <c r="I33" s="1"/>
  <c r="I13"/>
  <c r="D33"/>
  <c r="G33"/>
  <c r="C15"/>
  <c r="C16"/>
  <c r="I16" s="1"/>
  <c r="B33"/>
  <c r="F33"/>
  <c r="B34"/>
  <c r="I34" s="1"/>
  <c r="H33"/>
  <c r="C33"/>
  <c r="B15"/>
  <c r="E33"/>
  <c r="B15" i="6"/>
  <c r="I13"/>
  <c r="I15" s="1"/>
  <c r="D33"/>
  <c r="H33"/>
  <c r="I31"/>
  <c r="C33"/>
  <c r="G33"/>
  <c r="E33"/>
  <c r="C15"/>
  <c r="B33"/>
  <c r="F33"/>
  <c r="B16" i="5"/>
  <c r="I31"/>
  <c r="E33"/>
  <c r="E34"/>
  <c r="I34" s="1"/>
  <c r="I13"/>
  <c r="H33"/>
  <c r="C33"/>
  <c r="G33"/>
  <c r="D33"/>
  <c r="C15"/>
  <c r="B33"/>
  <c r="F33"/>
  <c r="I31" i="4"/>
  <c r="I34" s="1"/>
  <c r="C33"/>
  <c r="G33"/>
  <c r="I13"/>
  <c r="H33"/>
  <c r="D34"/>
  <c r="C15"/>
  <c r="B33"/>
  <c r="F33"/>
  <c r="B34"/>
  <c r="B15"/>
  <c r="E33"/>
  <c r="E34" i="3"/>
  <c r="I34" s="1"/>
  <c r="I13"/>
  <c r="B33"/>
  <c r="F33"/>
  <c r="I31"/>
  <c r="D33"/>
  <c r="H33"/>
  <c r="C33"/>
  <c r="G33"/>
  <c r="I31" i="2"/>
  <c r="E33"/>
  <c r="I13"/>
  <c r="D33"/>
  <c r="H33"/>
  <c r="C33"/>
  <c r="G33"/>
  <c r="C15"/>
  <c r="B33"/>
  <c r="F33"/>
  <c r="B16" i="18"/>
  <c r="D33"/>
  <c r="C33"/>
  <c r="G33"/>
  <c r="I31"/>
  <c r="E33"/>
  <c r="H33"/>
  <c r="C15"/>
  <c r="B33"/>
  <c r="F33"/>
  <c r="C15" i="17"/>
  <c r="B16"/>
  <c r="I13"/>
  <c r="I31"/>
  <c r="E33"/>
  <c r="D33"/>
  <c r="H33"/>
  <c r="C33"/>
  <c r="G33"/>
  <c r="B33"/>
  <c r="F33"/>
  <c r="B16" i="16"/>
  <c r="I16" s="1"/>
  <c r="I31"/>
  <c r="I33" s="1"/>
  <c r="D33"/>
  <c r="H33"/>
  <c r="E33"/>
  <c r="E34"/>
  <c r="I34" s="1"/>
  <c r="C33"/>
  <c r="G33"/>
  <c r="C15"/>
  <c r="B33"/>
  <c r="F33"/>
  <c r="I31" i="15"/>
  <c r="I13"/>
  <c r="H33"/>
  <c r="C33"/>
  <c r="C15"/>
  <c r="B33"/>
  <c r="F33"/>
  <c r="B34"/>
  <c r="I34" s="1"/>
  <c r="D33"/>
  <c r="G33"/>
  <c r="B15"/>
  <c r="E33"/>
  <c r="B15" i="14"/>
  <c r="I13"/>
  <c r="I15" s="1"/>
  <c r="D33"/>
  <c r="H33"/>
  <c r="I31"/>
  <c r="C33"/>
  <c r="G33"/>
  <c r="E33"/>
  <c r="C15"/>
  <c r="B33"/>
  <c r="F33"/>
  <c r="B16" i="13"/>
  <c r="I16" s="1"/>
  <c r="I31"/>
  <c r="E33"/>
  <c r="I13"/>
  <c r="D33"/>
  <c r="H33"/>
  <c r="C33"/>
  <c r="G33"/>
  <c r="C15"/>
  <c r="B33"/>
  <c r="F33"/>
  <c r="I48" i="19"/>
  <c r="H34"/>
  <c r="I47"/>
  <c r="I31"/>
  <c r="I13"/>
  <c r="E15"/>
  <c r="C33"/>
  <c r="G33"/>
  <c r="D15"/>
  <c r="H15"/>
  <c r="B33"/>
  <c r="F33"/>
  <c r="B34"/>
  <c r="C15"/>
  <c r="E33"/>
  <c r="B15"/>
  <c r="D33"/>
  <c r="I32" i="8"/>
  <c r="I13"/>
  <c r="I49"/>
  <c r="B15"/>
  <c r="F15"/>
  <c r="B16"/>
  <c r="I16" s="1"/>
  <c r="D34"/>
  <c r="H34"/>
  <c r="E15"/>
  <c r="C34"/>
  <c r="G34"/>
  <c r="B34"/>
  <c r="F34"/>
  <c r="B35"/>
  <c r="I35" s="1"/>
  <c r="C15"/>
  <c r="E34"/>
  <c r="I49" i="9"/>
  <c r="I32"/>
  <c r="H16"/>
  <c r="I13"/>
  <c r="B15"/>
  <c r="F15"/>
  <c r="B16"/>
  <c r="I16" s="1"/>
  <c r="E15"/>
  <c r="C34"/>
  <c r="G34"/>
  <c r="B34"/>
  <c r="F34"/>
  <c r="B35"/>
  <c r="I35" s="1"/>
  <c r="C15"/>
  <c r="E34"/>
  <c r="D34"/>
  <c r="H34"/>
  <c r="E16" i="1"/>
  <c r="I32"/>
  <c r="I35" s="1"/>
  <c r="I13"/>
  <c r="I15" s="1"/>
  <c r="B15"/>
  <c r="F15"/>
  <c r="B16"/>
  <c r="B34"/>
  <c r="F34"/>
  <c r="B35"/>
  <c r="E15"/>
  <c r="E34"/>
  <c r="D15"/>
  <c r="H15"/>
  <c r="D34"/>
  <c r="H34"/>
  <c r="I50"/>
  <c r="C15"/>
  <c r="G15"/>
  <c r="C34"/>
  <c r="G34"/>
  <c r="I16" i="17" l="1"/>
  <c r="I16" i="2"/>
  <c r="I16" i="1"/>
  <c r="I16" i="5"/>
  <c r="I16" i="4"/>
  <c r="I33" i="12"/>
  <c r="I15"/>
  <c r="I15" i="11"/>
  <c r="I15" i="10"/>
  <c r="I15" i="7"/>
  <c r="I33" i="6"/>
  <c r="I33" i="5"/>
  <c r="I15"/>
  <c r="I33" i="4"/>
  <c r="I15"/>
  <c r="I15" i="3"/>
  <c r="I33"/>
  <c r="I33" i="2"/>
  <c r="I15"/>
  <c r="I33" i="18"/>
  <c r="I15"/>
  <c r="I16"/>
  <c r="I15" i="17"/>
  <c r="I33"/>
  <c r="I33" i="15"/>
  <c r="I15"/>
  <c r="I33" i="14"/>
  <c r="I33" i="13"/>
  <c r="I15"/>
  <c r="I33" i="19"/>
  <c r="I34"/>
  <c r="I15"/>
  <c r="I34" i="8"/>
  <c r="I15"/>
  <c r="I34" i="9"/>
  <c r="I15"/>
  <c r="I34" i="1"/>
</calcChain>
</file>

<file path=xl/sharedStrings.xml><?xml version="1.0" encoding="utf-8"?>
<sst xmlns="http://schemas.openxmlformats.org/spreadsheetml/2006/main" count="1083" uniqueCount="45">
  <si>
    <t>Doses aplicadas por Faixa Etária segundo Ano</t>
  </si>
  <si>
    <r>
      <t>Imuno:</t>
    </r>
    <r>
      <rPr>
        <sz val="9.9"/>
        <color rgb="FF000000"/>
        <rFont val="Trebuchet MS"/>
        <family val="2"/>
      </rPr>
      <t xml:space="preserve"> HPV Quadrivalente - Feminino</t>
    </r>
  </si>
  <si>
    <r>
      <t>Dose:</t>
    </r>
    <r>
      <rPr>
        <sz val="9.9"/>
        <color rgb="FF000000"/>
        <rFont val="Trebuchet MS"/>
        <family val="2"/>
      </rPr>
      <t xml:space="preserve"> 1ª dose</t>
    </r>
  </si>
  <si>
    <r>
      <t>Faixa Etária:</t>
    </r>
    <r>
      <rPr>
        <sz val="9.9"/>
        <color rgb="FF000000"/>
        <rFont val="Trebuchet MS"/>
        <family val="2"/>
      </rPr>
      <t xml:space="preserve"> 9 anos, 10 anos, 11 anos, 12 anos, 13 anos, 14 anos, 15 anos</t>
    </r>
  </si>
  <si>
    <r>
      <t>Período:</t>
    </r>
    <r>
      <rPr>
        <sz val="9.9"/>
        <color rgb="FF000000"/>
        <rFont val="Trebuchet MS"/>
        <family val="2"/>
      </rPr>
      <t xml:space="preserve"> 2013-2017</t>
    </r>
  </si>
  <si>
    <t>Ano</t>
  </si>
  <si>
    <t>9 anos</t>
  </si>
  <si>
    <t>10 anos</t>
  </si>
  <si>
    <t>11 anos</t>
  </si>
  <si>
    <t xml:space="preserve">12 anos </t>
  </si>
  <si>
    <t xml:space="preserve">13 anos </t>
  </si>
  <si>
    <t>14 anos</t>
  </si>
  <si>
    <t>15 anos</t>
  </si>
  <si>
    <t>9 a 15 anos</t>
  </si>
  <si>
    <t>Doses acumuladas</t>
  </si>
  <si>
    <t>População 2017</t>
  </si>
  <si>
    <t>Cobertura vacinal</t>
  </si>
  <si>
    <t>Estimativa de não vacinados</t>
  </si>
  <si>
    <r>
      <t>Dose:</t>
    </r>
    <r>
      <rPr>
        <sz val="9.9"/>
        <color rgb="FF000000"/>
        <rFont val="Trebuchet MS"/>
        <family val="2"/>
      </rPr>
      <t xml:space="preserve"> 2ª dose</t>
    </r>
  </si>
  <si>
    <r>
      <t>Imuno:</t>
    </r>
    <r>
      <rPr>
        <sz val="9.9"/>
        <color rgb="FF000000"/>
        <rFont val="Trebuchet MS"/>
        <family val="2"/>
      </rPr>
      <t xml:space="preserve"> HPV Quadrivalente - Masculino</t>
    </r>
  </si>
  <si>
    <r>
      <t>Faixa Etária:</t>
    </r>
    <r>
      <rPr>
        <sz val="9.9"/>
        <color rgb="FF000000"/>
        <rFont val="Trebuchet MS"/>
        <family val="2"/>
      </rPr>
      <t xml:space="preserve"> 11 anos, 12 anos, 13 anos, 14 anos</t>
    </r>
  </si>
  <si>
    <t>11 a 14 anos</t>
  </si>
  <si>
    <r>
      <t>Município:</t>
    </r>
    <r>
      <rPr>
        <sz val="9.9"/>
        <color rgb="FF000000"/>
        <rFont val="Trebuchet MS"/>
        <family val="2"/>
      </rPr>
      <t xml:space="preserve"> Regional Central</t>
    </r>
  </si>
  <si>
    <r>
      <t>Município:</t>
    </r>
    <r>
      <rPr>
        <sz val="9.9"/>
        <color rgb="FF000000"/>
        <rFont val="Trebuchet MS"/>
        <family val="2"/>
      </rPr>
      <t xml:space="preserve"> Joao Neiva</t>
    </r>
  </si>
  <si>
    <r>
      <t>Município:</t>
    </r>
    <r>
      <rPr>
        <sz val="9.9"/>
        <color rgb="FF000000"/>
        <rFont val="Trebuchet MS"/>
        <family val="2"/>
      </rPr>
      <t xml:space="preserve"> João Neiva</t>
    </r>
  </si>
  <si>
    <r>
      <t>Município:</t>
    </r>
    <r>
      <rPr>
        <sz val="9.9"/>
        <color rgb="FF000000"/>
        <rFont val="Trebuchet MS"/>
        <family val="2"/>
      </rPr>
      <t xml:space="preserve"> Ibiraçu</t>
    </r>
  </si>
  <si>
    <r>
      <t>Período:</t>
    </r>
    <r>
      <rPr>
        <sz val="9.9"/>
        <color rgb="FF000000"/>
        <rFont val="Trebuchet MS"/>
        <family val="2"/>
      </rPr>
      <t xml:space="preserve"> 2017</t>
    </r>
  </si>
  <si>
    <t>Município: Vila Valério</t>
  </si>
  <si>
    <t>Município: São Gabriel da Palha</t>
  </si>
  <si>
    <t>Município: Pancas</t>
  </si>
  <si>
    <t>Município: Rio Bananal</t>
  </si>
  <si>
    <t>Município: São Domingos do Norte</t>
  </si>
  <si>
    <t>Município: São Roque do Canaã</t>
  </si>
  <si>
    <t>Município: Sooretama</t>
  </si>
  <si>
    <t>Município: Águia Branca</t>
  </si>
  <si>
    <t>Município: Alto Rio novo</t>
  </si>
  <si>
    <t>Município: Aracruz</t>
  </si>
  <si>
    <t>Município: Baixo Guandu</t>
  </si>
  <si>
    <t>Município: Colatina</t>
  </si>
  <si>
    <t>Município: Governador Lindemberg</t>
  </si>
  <si>
    <t>Município: Linhares</t>
  </si>
  <si>
    <t>Município: Mantenópolis</t>
  </si>
  <si>
    <t>Município: Marilandia</t>
  </si>
  <si>
    <t>-</t>
  </si>
  <si>
    <t>Fonte: SIPNI/MS atualizado em 27/10/2017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</si>
</sst>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9"/>
      <color rgb="FF000000"/>
      <name val="Trebuchet MS"/>
      <family val="2"/>
    </font>
    <font>
      <sz val="9.9"/>
      <color rgb="FF000000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F6F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rgb="FFFFFFFF"/>
      </right>
      <top style="thick">
        <color theme="0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theme="0"/>
      </top>
      <bottom style="thick">
        <color rgb="FFFFFFFF"/>
      </bottom>
      <diagonal/>
    </border>
    <border>
      <left style="thick">
        <color theme="0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theme="0"/>
      </right>
      <top style="thick">
        <color theme="0"/>
      </top>
      <bottom style="thick">
        <color rgb="FFFFFFFF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rgb="FFFFFFFF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rgb="FFFFFFFF"/>
      </top>
      <bottom style="thick">
        <color theme="0"/>
      </bottom>
      <diagonal/>
    </border>
    <border>
      <left/>
      <right style="thick">
        <color theme="0"/>
      </right>
      <top style="thick">
        <color rgb="FFFFFFFF"/>
      </top>
      <bottom/>
      <diagonal/>
    </border>
    <border>
      <left style="thick">
        <color rgb="FFFFFFFF"/>
      </left>
      <right style="thick">
        <color theme="0"/>
      </right>
      <top/>
      <bottom style="thick">
        <color theme="0"/>
      </bottom>
      <diagonal/>
    </border>
    <border>
      <left style="thick">
        <color rgb="FFFFFFFF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3" borderId="9" xfId="0" applyFont="1" applyFill="1" applyBorder="1" applyAlignment="1">
      <alignment horizontal="left" wrapText="1" indent="2"/>
    </xf>
    <xf numFmtId="0" fontId="4" fillId="3" borderId="9" xfId="0" applyFont="1" applyFill="1" applyBorder="1" applyAlignment="1">
      <alignment horizontal="right" wrapText="1" indent="2"/>
    </xf>
    <xf numFmtId="3" fontId="4" fillId="3" borderId="9" xfId="0" applyNumberFormat="1" applyFont="1" applyFill="1" applyBorder="1" applyAlignment="1">
      <alignment horizontal="right" wrapText="1" indent="2"/>
    </xf>
    <xf numFmtId="3" fontId="0" fillId="0" borderId="0" xfId="0" applyNumberFormat="1"/>
    <xf numFmtId="3" fontId="0" fillId="0" borderId="0" xfId="0" applyNumberFormat="1" applyFill="1" applyBorder="1"/>
    <xf numFmtId="164" fontId="0" fillId="0" borderId="0" xfId="0" applyNumberFormat="1" applyAlignment="1">
      <alignment horizontal="right"/>
    </xf>
    <xf numFmtId="164" fontId="0" fillId="0" borderId="0" xfId="0" applyNumberFormat="1"/>
    <xf numFmtId="43" fontId="0" fillId="0" borderId="0" xfId="0" applyNumberFormat="1"/>
    <xf numFmtId="43" fontId="0" fillId="4" borderId="0" xfId="0" applyNumberFormat="1" applyFill="1"/>
    <xf numFmtId="43" fontId="0" fillId="5" borderId="0" xfId="0" applyNumberFormat="1" applyFill="1"/>
    <xf numFmtId="43" fontId="0" fillId="6" borderId="0" xfId="0" applyNumberFormat="1" applyFill="1"/>
    <xf numFmtId="0" fontId="4" fillId="3" borderId="9" xfId="0" applyFont="1" applyFill="1" applyBorder="1" applyAlignment="1">
      <alignment horizontal="left" vertical="center" wrapText="1" indent="2"/>
    </xf>
    <xf numFmtId="0" fontId="4" fillId="3" borderId="9" xfId="0" applyFont="1" applyFill="1" applyBorder="1" applyAlignment="1">
      <alignment horizontal="right" vertical="center" wrapText="1" indent="2"/>
    </xf>
    <xf numFmtId="3" fontId="4" fillId="3" borderId="9" xfId="0" applyNumberFormat="1" applyFont="1" applyFill="1" applyBorder="1" applyAlignment="1">
      <alignment horizontal="right" vertical="center" wrapText="1" indent="2"/>
    </xf>
    <xf numFmtId="3" fontId="0" fillId="7" borderId="0" xfId="0" applyNumberFormat="1" applyFill="1" applyAlignment="1">
      <alignment horizontal="center"/>
    </xf>
    <xf numFmtId="0" fontId="4" fillId="7" borderId="9" xfId="0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8" borderId="0" xfId="0" applyFill="1"/>
    <xf numFmtId="3" fontId="0" fillId="8" borderId="0" xfId="0" applyNumberFormat="1" applyFill="1"/>
    <xf numFmtId="0" fontId="4" fillId="7" borderId="10" xfId="0" applyFont="1" applyFill="1" applyBorder="1" applyAlignment="1">
      <alignment horizontal="center" wrapText="1"/>
    </xf>
    <xf numFmtId="0" fontId="0" fillId="0" borderId="0" xfId="0" applyBorder="1"/>
    <xf numFmtId="0" fontId="0" fillId="0" borderId="13" xfId="0" applyBorder="1"/>
    <xf numFmtId="0" fontId="4" fillId="8" borderId="14" xfId="0" applyFont="1" applyFill="1" applyBorder="1" applyAlignment="1">
      <alignment horizontal="center" wrapText="1"/>
    </xf>
    <xf numFmtId="3" fontId="0" fillId="8" borderId="15" xfId="0" applyNumberFormat="1" applyFill="1" applyBorder="1"/>
    <xf numFmtId="43" fontId="0" fillId="4" borderId="16" xfId="0" applyNumberFormat="1" applyFill="1" applyBorder="1"/>
    <xf numFmtId="3" fontId="0" fillId="7" borderId="16" xfId="0" applyNumberFormat="1" applyFill="1" applyBorder="1"/>
    <xf numFmtId="0" fontId="4" fillId="7" borderId="11" xfId="0" applyFont="1" applyFill="1" applyBorder="1" applyAlignment="1">
      <alignment horizontal="center" wrapText="1"/>
    </xf>
    <xf numFmtId="0" fontId="4" fillId="7" borderId="17" xfId="0" applyFont="1" applyFill="1" applyBorder="1" applyAlignment="1">
      <alignment horizontal="center" wrapText="1"/>
    </xf>
    <xf numFmtId="0" fontId="4" fillId="8" borderId="17" xfId="0" applyFont="1" applyFill="1" applyBorder="1" applyAlignment="1">
      <alignment horizontal="center" wrapText="1"/>
    </xf>
    <xf numFmtId="3" fontId="1" fillId="8" borderId="17" xfId="1" applyNumberFormat="1" applyFont="1" applyFill="1" applyBorder="1" applyAlignment="1">
      <alignment horizontal="center"/>
    </xf>
    <xf numFmtId="3" fontId="1" fillId="8" borderId="11" xfId="1" applyNumberFormat="1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 wrapText="1"/>
    </xf>
    <xf numFmtId="0" fontId="4" fillId="7" borderId="19" xfId="0" applyFont="1" applyFill="1" applyBorder="1" applyAlignment="1">
      <alignment horizontal="center" wrapText="1"/>
    </xf>
    <xf numFmtId="0" fontId="4" fillId="7" borderId="20" xfId="0" applyFont="1" applyFill="1" applyBorder="1" applyAlignment="1">
      <alignment horizontal="center" wrapText="1"/>
    </xf>
    <xf numFmtId="43" fontId="0" fillId="4" borderId="21" xfId="0" applyNumberFormat="1" applyFill="1" applyBorder="1"/>
    <xf numFmtId="0" fontId="4" fillId="8" borderId="22" xfId="0" applyFont="1" applyFill="1" applyBorder="1" applyAlignment="1">
      <alignment horizontal="center" wrapText="1"/>
    </xf>
    <xf numFmtId="0" fontId="4" fillId="7" borderId="23" xfId="0" applyFont="1" applyFill="1" applyBorder="1" applyAlignment="1">
      <alignment horizontal="center" wrapText="1"/>
    </xf>
    <xf numFmtId="0" fontId="4" fillId="8" borderId="24" xfId="0" applyFont="1" applyFill="1" applyBorder="1" applyAlignment="1">
      <alignment horizontal="center" wrapText="1"/>
    </xf>
    <xf numFmtId="3" fontId="1" fillId="8" borderId="25" xfId="1" applyNumberFormat="1" applyFont="1" applyFill="1" applyBorder="1" applyAlignment="1">
      <alignment horizontal="center"/>
    </xf>
    <xf numFmtId="43" fontId="0" fillId="4" borderId="11" xfId="0" applyNumberFormat="1" applyFill="1" applyBorder="1"/>
    <xf numFmtId="3" fontId="1" fillId="8" borderId="26" xfId="1" applyNumberFormat="1" applyFont="1" applyFill="1" applyBorder="1" applyAlignment="1">
      <alignment horizontal="center"/>
    </xf>
    <xf numFmtId="43" fontId="0" fillId="4" borderId="27" xfId="0" applyNumberFormat="1" applyFill="1" applyBorder="1"/>
    <xf numFmtId="0" fontId="0" fillId="0" borderId="28" xfId="0" applyBorder="1"/>
    <xf numFmtId="3" fontId="0" fillId="7" borderId="11" xfId="0" applyNumberFormat="1" applyFill="1" applyBorder="1"/>
    <xf numFmtId="3" fontId="0" fillId="7" borderId="29" xfId="0" applyNumberFormat="1" applyFill="1" applyBorder="1"/>
    <xf numFmtId="3" fontId="0" fillId="8" borderId="11" xfId="0" applyNumberFormat="1" applyFill="1" applyBorder="1"/>
    <xf numFmtId="3" fontId="0" fillId="7" borderId="30" xfId="0" applyNumberFormat="1" applyFill="1" applyBorder="1"/>
    <xf numFmtId="0" fontId="5" fillId="8" borderId="11" xfId="0" applyFont="1" applyFill="1" applyBorder="1" applyAlignment="1">
      <alignment horizontal="center" wrapText="1"/>
    </xf>
    <xf numFmtId="3" fontId="0" fillId="8" borderId="11" xfId="1" applyNumberFormat="1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 wrapText="1"/>
    </xf>
    <xf numFmtId="43" fontId="0" fillId="4" borderId="11" xfId="0" applyNumberFormat="1" applyFill="1" applyBorder="1" applyAlignment="1">
      <alignment horizontal="center"/>
    </xf>
    <xf numFmtId="3" fontId="0" fillId="7" borderId="11" xfId="0" applyNumberFormat="1" applyFont="1" applyFill="1" applyBorder="1" applyAlignment="1">
      <alignment horizontal="center"/>
    </xf>
    <xf numFmtId="3" fontId="0" fillId="8" borderId="11" xfId="0" applyNumberFormat="1" applyFont="1" applyFill="1" applyBorder="1" applyAlignment="1">
      <alignment horizontal="center"/>
    </xf>
    <xf numFmtId="43" fontId="0" fillId="4" borderId="1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3" fontId="0" fillId="7" borderId="11" xfId="0" applyNumberFormat="1" applyFill="1" applyBorder="1" applyAlignment="1">
      <alignment horizontal="center"/>
    </xf>
    <xf numFmtId="3" fontId="0" fillId="7" borderId="17" xfId="0" applyNumberFormat="1" applyFill="1" applyBorder="1" applyAlignment="1">
      <alignment horizontal="center"/>
    </xf>
    <xf numFmtId="3" fontId="0" fillId="7" borderId="0" xfId="0" applyNumberFormat="1" applyFill="1" applyBorder="1" applyAlignment="1">
      <alignment horizontal="center"/>
    </xf>
    <xf numFmtId="3" fontId="0" fillId="8" borderId="11" xfId="0" applyNumberFormat="1" applyFill="1" applyBorder="1" applyAlignment="1">
      <alignment horizontal="center"/>
    </xf>
    <xf numFmtId="43" fontId="0" fillId="4" borderId="0" xfId="0" applyNumberFormat="1" applyFill="1" applyAlignment="1">
      <alignment horizontal="center"/>
    </xf>
    <xf numFmtId="3" fontId="0" fillId="7" borderId="17" xfId="0" applyNumberFormat="1" applyFont="1" applyFill="1" applyBorder="1" applyAlignment="1">
      <alignment horizontal="center"/>
    </xf>
    <xf numFmtId="3" fontId="0" fillId="7" borderId="0" xfId="0" applyNumberFormat="1" applyFont="1" applyFill="1" applyBorder="1" applyAlignment="1">
      <alignment horizontal="center"/>
    </xf>
    <xf numFmtId="3" fontId="0" fillId="8" borderId="0" xfId="0" applyNumberFormat="1" applyFont="1" applyFill="1" applyAlignment="1">
      <alignment horizontal="center"/>
    </xf>
    <xf numFmtId="43" fontId="0" fillId="4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43" fontId="0" fillId="5" borderId="11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wrapText="1"/>
    </xf>
    <xf numFmtId="3" fontId="4" fillId="3" borderId="9" xfId="0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43" fontId="0" fillId="5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43" fontId="0" fillId="5" borderId="11" xfId="0" applyNumberFormat="1" applyFill="1" applyBorder="1" applyAlignment="1">
      <alignment horizontal="center"/>
    </xf>
    <xf numFmtId="3" fontId="0" fillId="8" borderId="17" xfId="0" applyNumberFormat="1" applyFill="1" applyBorder="1" applyAlignment="1">
      <alignment horizontal="center"/>
    </xf>
    <xf numFmtId="43" fontId="0" fillId="4" borderId="12" xfId="0" applyNumberFormat="1" applyFill="1" applyBorder="1" applyAlignment="1">
      <alignment horizontal="center"/>
    </xf>
    <xf numFmtId="43" fontId="0" fillId="4" borderId="16" xfId="0" applyNumberFormat="1" applyFill="1" applyBorder="1" applyAlignment="1">
      <alignment horizontal="center"/>
    </xf>
    <xf numFmtId="43" fontId="0" fillId="6" borderId="0" xfId="0" applyNumberFormat="1" applyFill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2"/>
  <sheetViews>
    <sheetView topLeftCell="A16" workbookViewId="0">
      <selection activeCell="A37" sqref="A37"/>
    </sheetView>
  </sheetViews>
  <sheetFormatPr defaultRowHeight="15"/>
  <cols>
    <col min="1" max="1" width="33.140625" customWidth="1"/>
  </cols>
  <sheetData>
    <row r="1" spans="1:103" ht="16.5" thickTop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60"/>
    </row>
    <row r="2" spans="1:103" ht="15.75">
      <c r="A2" s="61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3"/>
    </row>
    <row r="3" spans="1:103" ht="15.75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</row>
    <row r="4" spans="1:103" ht="15.7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</row>
    <row r="5" spans="1:103" ht="15.75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3"/>
    </row>
    <row r="6" spans="1:103" ht="16.5" thickBot="1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7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75">
        <v>0</v>
      </c>
      <c r="C8" s="75">
        <v>3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3</v>
      </c>
    </row>
    <row r="9" spans="1:103" ht="17.25" thickTop="1" thickBot="1">
      <c r="A9" s="1">
        <v>2014</v>
      </c>
      <c r="B9" s="75">
        <v>52</v>
      </c>
      <c r="C9" s="75">
        <v>46</v>
      </c>
      <c r="D9" s="76">
        <v>5819</v>
      </c>
      <c r="E9" s="76">
        <v>4896</v>
      </c>
      <c r="F9" s="76">
        <v>5058</v>
      </c>
      <c r="G9" s="75">
        <v>9</v>
      </c>
      <c r="H9" s="75">
        <v>8</v>
      </c>
      <c r="I9" s="76">
        <v>15888</v>
      </c>
    </row>
    <row r="10" spans="1:103" ht="17.25" thickTop="1" thickBot="1">
      <c r="A10" s="1">
        <v>2015</v>
      </c>
      <c r="B10" s="76">
        <v>5389</v>
      </c>
      <c r="C10" s="76">
        <v>4216</v>
      </c>
      <c r="D10" s="76">
        <v>2892</v>
      </c>
      <c r="E10" s="75">
        <v>247</v>
      </c>
      <c r="F10" s="75">
        <v>99</v>
      </c>
      <c r="G10" s="75">
        <v>3</v>
      </c>
      <c r="H10" s="75">
        <v>25</v>
      </c>
      <c r="I10" s="76">
        <v>12871</v>
      </c>
    </row>
    <row r="11" spans="1:103" ht="17.25" thickTop="1" thickBot="1">
      <c r="A11" s="1">
        <v>2016</v>
      </c>
      <c r="B11" s="76">
        <v>2562</v>
      </c>
      <c r="C11" s="75">
        <v>561</v>
      </c>
      <c r="D11" s="75">
        <v>214</v>
      </c>
      <c r="E11" s="75">
        <v>175</v>
      </c>
      <c r="F11" s="75">
        <v>89</v>
      </c>
      <c r="G11" s="75">
        <v>8</v>
      </c>
      <c r="H11" s="75">
        <v>7</v>
      </c>
      <c r="I11" s="76">
        <v>3616</v>
      </c>
    </row>
    <row r="12" spans="1:103" ht="17.25" thickTop="1" thickBot="1">
      <c r="A12" s="1">
        <v>2017</v>
      </c>
      <c r="B12" s="75">
        <v>2171</v>
      </c>
      <c r="C12" s="75">
        <v>590</v>
      </c>
      <c r="D12" s="75">
        <v>348</v>
      </c>
      <c r="E12" s="75">
        <v>374</v>
      </c>
      <c r="F12" s="75">
        <v>280</v>
      </c>
      <c r="G12" s="75">
        <v>58</v>
      </c>
      <c r="H12" s="75">
        <v>59</v>
      </c>
      <c r="I12" s="76">
        <f>SUM(B12:H12)</f>
        <v>3880</v>
      </c>
    </row>
    <row r="13" spans="1:103" ht="15.75" thickTop="1">
      <c r="A13" t="s">
        <v>14</v>
      </c>
      <c r="B13" s="17">
        <f>B12</f>
        <v>2171</v>
      </c>
      <c r="C13" s="17">
        <f>C12+B11</f>
        <v>3152</v>
      </c>
      <c r="D13" s="17">
        <f>D12+C11+B10</f>
        <v>6298</v>
      </c>
      <c r="E13" s="17">
        <f>E12+D11+C10+B9</f>
        <v>4856</v>
      </c>
      <c r="F13" s="17">
        <f>F12+E11+D10+C9+B8</f>
        <v>3393</v>
      </c>
      <c r="G13" s="17">
        <f>G12+F11+E10+D9+C8</f>
        <v>6216</v>
      </c>
      <c r="H13" s="17">
        <f>H12+G11+F10+E9+D8</f>
        <v>5062</v>
      </c>
      <c r="I13" s="77">
        <f>B13+C13+D13+E13+F13+G13+H13</f>
        <v>31148</v>
      </c>
    </row>
    <row r="14" spans="1:103">
      <c r="A14" t="s">
        <v>15</v>
      </c>
      <c r="B14" s="17">
        <v>4701</v>
      </c>
      <c r="C14" s="17">
        <v>4848</v>
      </c>
      <c r="D14" s="17">
        <v>5010</v>
      </c>
      <c r="E14" s="17">
        <v>5123</v>
      </c>
      <c r="F14" s="17">
        <v>5154</v>
      </c>
      <c r="G14" s="17">
        <v>5138</v>
      </c>
      <c r="H14" s="17">
        <v>5125</v>
      </c>
      <c r="I14" s="17">
        <v>35099</v>
      </c>
    </row>
    <row r="15" spans="1:103">
      <c r="A15" t="s">
        <v>16</v>
      </c>
      <c r="B15" s="68">
        <f t="shared" ref="B15:I15" si="0">B13/B14*100</f>
        <v>46.181663475856197</v>
      </c>
      <c r="C15" s="68">
        <f t="shared" si="0"/>
        <v>65.016501650165011</v>
      </c>
      <c r="D15" s="78">
        <f t="shared" si="0"/>
        <v>125.70858283433132</v>
      </c>
      <c r="E15" s="78">
        <f t="shared" si="0"/>
        <v>94.788210033183688</v>
      </c>
      <c r="F15" s="68">
        <f t="shared" si="0"/>
        <v>65.83236321303842</v>
      </c>
      <c r="G15" s="78">
        <f t="shared" si="0"/>
        <v>120.98092643051773</v>
      </c>
      <c r="H15" s="78">
        <f t="shared" si="0"/>
        <v>98.770731707317069</v>
      </c>
      <c r="I15" s="78">
        <f t="shared" si="0"/>
        <v>88.743269039003962</v>
      </c>
    </row>
    <row r="16" spans="1:103">
      <c r="A16" t="s">
        <v>17</v>
      </c>
      <c r="B16" s="79">
        <f t="shared" ref="B16:H16" si="1">B14-B13</f>
        <v>2530</v>
      </c>
      <c r="C16" s="79">
        <f t="shared" si="1"/>
        <v>1696</v>
      </c>
      <c r="D16" s="17">
        <v>0</v>
      </c>
      <c r="E16" s="17">
        <f t="shared" si="1"/>
        <v>267</v>
      </c>
      <c r="F16" s="79">
        <f t="shared" si="1"/>
        <v>1761</v>
      </c>
      <c r="G16" s="17">
        <v>0</v>
      </c>
      <c r="H16" s="79">
        <f t="shared" si="1"/>
        <v>63</v>
      </c>
      <c r="I16" s="79">
        <f>SUM(B16:H16)</f>
        <v>6317</v>
      </c>
    </row>
    <row r="18" spans="1:103">
      <c r="A18" t="s">
        <v>44</v>
      </c>
    </row>
    <row r="19" spans="1:103" ht="15.75" thickBot="1"/>
    <row r="20" spans="1:103" ht="16.5" thickTop="1">
      <c r="A20" s="58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>
      <c r="A21" s="61" t="s">
        <v>22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3" ht="15.75">
      <c r="A22" s="61" t="s">
        <v>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</row>
    <row r="23" spans="1:103" ht="15.75">
      <c r="A23" s="61" t="s">
        <v>18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3"/>
    </row>
    <row r="24" spans="1:103" ht="15.75">
      <c r="A24" s="61" t="s">
        <v>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3"/>
    </row>
    <row r="25" spans="1:103" ht="16.5" thickBot="1">
      <c r="A25" s="55" t="s">
        <v>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7"/>
    </row>
    <row r="26" spans="1:103" ht="16.5" thickTop="1" thickBot="1">
      <c r="A26" t="s">
        <v>5</v>
      </c>
      <c r="B26" t="s">
        <v>6</v>
      </c>
      <c r="C26" t="s">
        <v>7</v>
      </c>
      <c r="D26" t="s">
        <v>8</v>
      </c>
      <c r="E26" t="s">
        <v>9</v>
      </c>
      <c r="F26" t="s">
        <v>10</v>
      </c>
      <c r="G26" t="s">
        <v>11</v>
      </c>
      <c r="H26" t="s">
        <v>12</v>
      </c>
      <c r="I26" t="s">
        <v>13</v>
      </c>
    </row>
    <row r="27" spans="1:103" ht="17.25" thickTop="1" thickBot="1">
      <c r="A27" s="1">
        <v>2013</v>
      </c>
      <c r="B27" s="75">
        <v>0</v>
      </c>
      <c r="C27" s="75">
        <v>10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10</v>
      </c>
    </row>
    <row r="28" spans="1:103" ht="17.25" thickTop="1" thickBot="1">
      <c r="A28" s="1">
        <v>2014</v>
      </c>
      <c r="B28" s="75">
        <v>14</v>
      </c>
      <c r="C28" s="75">
        <v>31</v>
      </c>
      <c r="D28" s="76">
        <v>2480</v>
      </c>
      <c r="E28" s="76">
        <v>4140</v>
      </c>
      <c r="F28" s="76">
        <v>4585</v>
      </c>
      <c r="G28" s="76">
        <v>1384</v>
      </c>
      <c r="H28" s="75">
        <v>16</v>
      </c>
      <c r="I28" s="76">
        <v>12650</v>
      </c>
    </row>
    <row r="29" spans="1:103" ht="17.25" thickTop="1" thickBot="1">
      <c r="A29" s="1">
        <v>2015</v>
      </c>
      <c r="B29" s="76">
        <v>1545</v>
      </c>
      <c r="C29" s="76">
        <v>2959</v>
      </c>
      <c r="D29" s="76">
        <v>3378</v>
      </c>
      <c r="E29" s="75">
        <v>970</v>
      </c>
      <c r="F29" s="75">
        <v>457</v>
      </c>
      <c r="G29" s="75">
        <v>185</v>
      </c>
      <c r="H29" s="75">
        <v>59</v>
      </c>
      <c r="I29" s="76">
        <v>9553</v>
      </c>
    </row>
    <row r="30" spans="1:103" ht="17.25" thickTop="1" thickBot="1">
      <c r="A30" s="1">
        <v>2016</v>
      </c>
      <c r="B30" s="76">
        <v>1010</v>
      </c>
      <c r="C30" s="75">
        <v>919</v>
      </c>
      <c r="D30" s="75">
        <v>480</v>
      </c>
      <c r="E30" s="75">
        <v>414</v>
      </c>
      <c r="F30" s="75">
        <v>235</v>
      </c>
      <c r="G30" s="75">
        <v>83</v>
      </c>
      <c r="H30" s="75">
        <v>19</v>
      </c>
      <c r="I30" s="76">
        <v>3160</v>
      </c>
    </row>
    <row r="31" spans="1:103" ht="17.25" thickTop="1" thickBot="1">
      <c r="A31" s="1">
        <v>2017</v>
      </c>
      <c r="B31" s="75">
        <v>1007</v>
      </c>
      <c r="C31" s="75">
        <v>1034</v>
      </c>
      <c r="D31" s="75">
        <v>355</v>
      </c>
      <c r="E31" s="75">
        <v>332</v>
      </c>
      <c r="F31" s="75">
        <v>286</v>
      </c>
      <c r="G31" s="75">
        <v>97</v>
      </c>
      <c r="H31" s="75">
        <v>8</v>
      </c>
      <c r="I31" s="76">
        <f>SUM(B31:H31)</f>
        <v>3119</v>
      </c>
    </row>
    <row r="32" spans="1:103" ht="15.75" thickTop="1">
      <c r="A32" t="s">
        <v>14</v>
      </c>
      <c r="B32" s="17">
        <f>B31</f>
        <v>1007</v>
      </c>
      <c r="C32" s="17">
        <f>C31+B30</f>
        <v>2044</v>
      </c>
      <c r="D32" s="17">
        <f>D31+C30+B29</f>
        <v>2819</v>
      </c>
      <c r="E32" s="17">
        <f>E31+D30+C29+B28</f>
        <v>3785</v>
      </c>
      <c r="F32" s="17">
        <f>F31+E30+D29+C28+B27</f>
        <v>4109</v>
      </c>
      <c r="G32" s="17">
        <f>G31+F30+E29+D28+C27</f>
        <v>3792</v>
      </c>
      <c r="H32" s="17">
        <f>H31+G30+F29+E28+D27</f>
        <v>4688</v>
      </c>
      <c r="I32" s="77">
        <f>B32+C32+D32+E32+F32+G32+H32</f>
        <v>22244</v>
      </c>
    </row>
    <row r="33" spans="1:103">
      <c r="A33" t="s">
        <v>15</v>
      </c>
      <c r="B33" s="17">
        <v>4701</v>
      </c>
      <c r="C33" s="17">
        <v>4848</v>
      </c>
      <c r="D33" s="17">
        <v>5010</v>
      </c>
      <c r="E33" s="17">
        <v>5123</v>
      </c>
      <c r="F33" s="17">
        <v>5154</v>
      </c>
      <c r="G33" s="17">
        <v>5138</v>
      </c>
      <c r="H33" s="17">
        <v>5125</v>
      </c>
      <c r="I33" s="17">
        <v>35099</v>
      </c>
    </row>
    <row r="34" spans="1:103">
      <c r="A34" t="s">
        <v>16</v>
      </c>
      <c r="B34" s="68">
        <f t="shared" ref="B34:I34" si="2">B32/B33*100</f>
        <v>21.420974260795575</v>
      </c>
      <c r="C34" s="68">
        <f t="shared" si="2"/>
        <v>42.161716171617165</v>
      </c>
      <c r="D34" s="68">
        <f t="shared" si="2"/>
        <v>56.267465069860279</v>
      </c>
      <c r="E34" s="68">
        <f t="shared" si="2"/>
        <v>73.88249072808901</v>
      </c>
      <c r="F34" s="68">
        <f t="shared" si="2"/>
        <v>79.724485836243701</v>
      </c>
      <c r="G34" s="68">
        <f t="shared" si="2"/>
        <v>73.803036200856369</v>
      </c>
      <c r="H34" s="78">
        <f t="shared" si="2"/>
        <v>91.473170731707327</v>
      </c>
      <c r="I34" s="68">
        <f t="shared" si="2"/>
        <v>63.375024929485171</v>
      </c>
    </row>
    <row r="35" spans="1:103">
      <c r="A35" t="s">
        <v>17</v>
      </c>
      <c r="B35" s="79">
        <f t="shared" ref="B35:I35" si="3">B33-B32</f>
        <v>3694</v>
      </c>
      <c r="C35" s="79">
        <f t="shared" si="3"/>
        <v>2804</v>
      </c>
      <c r="D35" s="17">
        <f t="shared" si="3"/>
        <v>2191</v>
      </c>
      <c r="E35" s="17">
        <f t="shared" si="3"/>
        <v>1338</v>
      </c>
      <c r="F35" s="79">
        <f t="shared" si="3"/>
        <v>1045</v>
      </c>
      <c r="G35" s="17">
        <f t="shared" si="3"/>
        <v>1346</v>
      </c>
      <c r="H35" s="79">
        <f t="shared" si="3"/>
        <v>437</v>
      </c>
      <c r="I35" s="79">
        <f t="shared" si="3"/>
        <v>12855</v>
      </c>
    </row>
    <row r="37" spans="1:103">
      <c r="A37" t="s">
        <v>44</v>
      </c>
    </row>
    <row r="38" spans="1:103" ht="15.75" thickBot="1"/>
    <row r="39" spans="1:103" ht="16.5" thickTop="1">
      <c r="A39" s="58" t="s">
        <v>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60"/>
    </row>
    <row r="40" spans="1:103" ht="15.75">
      <c r="A40" s="61" t="s">
        <v>22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3"/>
    </row>
    <row r="41" spans="1:103" ht="15.75">
      <c r="A41" s="61" t="s">
        <v>19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3"/>
    </row>
    <row r="42" spans="1:103" ht="15.75">
      <c r="A42" s="61" t="s">
        <v>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3"/>
    </row>
    <row r="43" spans="1:103" ht="15.75">
      <c r="A43" s="61" t="s">
        <v>20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3"/>
    </row>
    <row r="44" spans="1:103" ht="16.5" thickBot="1">
      <c r="A44" s="55" t="s">
        <v>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7"/>
    </row>
    <row r="45" spans="1:103" ht="16.5" thickTop="1" thickBot="1">
      <c r="A45" t="s">
        <v>5</v>
      </c>
      <c r="D45" t="s">
        <v>8</v>
      </c>
      <c r="E45" t="s">
        <v>9</v>
      </c>
      <c r="F45" t="s">
        <v>10</v>
      </c>
      <c r="G45" t="s">
        <v>11</v>
      </c>
      <c r="I45" t="s">
        <v>21</v>
      </c>
    </row>
    <row r="46" spans="1:103" ht="17.25" thickTop="1" thickBot="1">
      <c r="A46" s="16">
        <v>2017</v>
      </c>
      <c r="B46" s="16"/>
      <c r="C46" s="20"/>
      <c r="D46" s="27">
        <v>1268</v>
      </c>
      <c r="E46" s="27">
        <v>3094</v>
      </c>
      <c r="F46" s="27">
        <v>2421</v>
      </c>
      <c r="G46" s="27">
        <v>514</v>
      </c>
      <c r="H46" s="52"/>
      <c r="I46" s="52">
        <f>SUM(D46:H46)</f>
        <v>7297</v>
      </c>
    </row>
    <row r="47" spans="1:103" ht="17.25" thickTop="1" thickBot="1">
      <c r="A47" t="s">
        <v>14</v>
      </c>
      <c r="B47" s="4"/>
      <c r="C47" s="4"/>
      <c r="D47" s="27">
        <f>D46</f>
        <v>1268</v>
      </c>
      <c r="E47" s="27">
        <f>E46</f>
        <v>3094</v>
      </c>
      <c r="F47" s="27">
        <f>F46</f>
        <v>2421</v>
      </c>
      <c r="G47" s="27">
        <f>G46</f>
        <v>514</v>
      </c>
      <c r="H47" s="52"/>
      <c r="I47" s="52">
        <f>SUM(D47:H47)</f>
        <v>7297</v>
      </c>
    </row>
    <row r="48" spans="1:103" ht="17.25" thickTop="1" thickBot="1">
      <c r="A48" s="18" t="s">
        <v>15</v>
      </c>
      <c r="B48" s="19"/>
      <c r="C48" s="19"/>
      <c r="D48" s="50">
        <v>4417</v>
      </c>
      <c r="E48" s="31">
        <v>5269</v>
      </c>
      <c r="F48" s="31">
        <v>5290</v>
      </c>
      <c r="G48" s="50">
        <v>4109</v>
      </c>
      <c r="H48" s="53"/>
      <c r="I48" s="53">
        <v>19085</v>
      </c>
    </row>
    <row r="49" spans="1:9" ht="16.5" thickTop="1" thickBot="1">
      <c r="A49" t="s">
        <v>16</v>
      </c>
      <c r="B49" s="8"/>
      <c r="C49" s="8"/>
      <c r="D49" s="51">
        <f>D47/D48*100</f>
        <v>28.707267376047092</v>
      </c>
      <c r="E49" s="51">
        <f t="shared" ref="E49:I49" si="4">E47/E48*100</f>
        <v>58.720819889922183</v>
      </c>
      <c r="F49" s="51">
        <f t="shared" si="4"/>
        <v>45.765595463137998</v>
      </c>
      <c r="G49" s="51">
        <f t="shared" si="4"/>
        <v>12.509126308104163</v>
      </c>
      <c r="H49" s="51"/>
      <c r="I49" s="51">
        <f t="shared" si="4"/>
        <v>38.234215352370967</v>
      </c>
    </row>
    <row r="50" spans="1:9" ht="15.75" thickTop="1">
      <c r="A50" t="s">
        <v>17</v>
      </c>
      <c r="B50" s="7"/>
      <c r="C50" s="7"/>
      <c r="D50" s="17">
        <f>D48-D47</f>
        <v>3149</v>
      </c>
      <c r="E50" s="17">
        <f t="shared" ref="E50:I50" si="5">E48-E47</f>
        <v>2175</v>
      </c>
      <c r="F50" s="17">
        <f t="shared" si="5"/>
        <v>2869</v>
      </c>
      <c r="G50" s="17">
        <f t="shared" si="5"/>
        <v>3595</v>
      </c>
      <c r="H50" s="17"/>
      <c r="I50" s="17">
        <f t="shared" si="5"/>
        <v>11788</v>
      </c>
    </row>
    <row r="52" spans="1:9">
      <c r="A52" t="s">
        <v>44</v>
      </c>
    </row>
  </sheetData>
  <mergeCells count="18">
    <mergeCell ref="A6:CY6"/>
    <mergeCell ref="A1:CY1"/>
    <mergeCell ref="A2:CY2"/>
    <mergeCell ref="A3:CY3"/>
    <mergeCell ref="A4:CY4"/>
    <mergeCell ref="A5:CY5"/>
    <mergeCell ref="A44:CY44"/>
    <mergeCell ref="A20:CY20"/>
    <mergeCell ref="A21:CY21"/>
    <mergeCell ref="A22:CY22"/>
    <mergeCell ref="A23:CY23"/>
    <mergeCell ref="A24:CY24"/>
    <mergeCell ref="A25:CY25"/>
    <mergeCell ref="A39:CY39"/>
    <mergeCell ref="A40:CY40"/>
    <mergeCell ref="A41:CY41"/>
    <mergeCell ref="A42:CY42"/>
    <mergeCell ref="A43:CY43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50"/>
  <sheetViews>
    <sheetView topLeftCell="A34" workbookViewId="0">
      <selection activeCell="A50" sqref="A50"/>
    </sheetView>
  </sheetViews>
  <sheetFormatPr defaultRowHeight="15"/>
  <cols>
    <col min="1" max="1" width="26.140625" customWidth="1"/>
  </cols>
  <sheetData>
    <row r="1" spans="1:103" ht="15.75" thickBot="1">
      <c r="A1" t="s">
        <v>40</v>
      </c>
    </row>
    <row r="2" spans="1:103" ht="16.5" thickTop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60"/>
    </row>
    <row r="3" spans="1:103" ht="15.75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</row>
    <row r="4" spans="1:103" ht="15.7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</row>
    <row r="5" spans="1:103" ht="15.75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3"/>
    </row>
    <row r="6" spans="1:103" ht="16.5" thickBot="1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7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2">
        <v>14</v>
      </c>
      <c r="B9" s="13">
        <v>0</v>
      </c>
      <c r="C9" s="13">
        <v>0</v>
      </c>
      <c r="D9" s="14">
        <v>1520</v>
      </c>
      <c r="E9" s="14">
        <v>1280</v>
      </c>
      <c r="F9" s="14">
        <v>1294</v>
      </c>
      <c r="G9" s="13">
        <v>0</v>
      </c>
      <c r="H9" s="2">
        <v>0</v>
      </c>
      <c r="I9" s="3">
        <f>SUM(B9:H9)</f>
        <v>4094</v>
      </c>
    </row>
    <row r="10" spans="1:103" ht="17.25" thickTop="1" thickBot="1">
      <c r="A10" s="12">
        <v>2015</v>
      </c>
      <c r="B10" s="14">
        <v>1435</v>
      </c>
      <c r="C10" s="14">
        <v>1194</v>
      </c>
      <c r="D10" s="13">
        <v>849</v>
      </c>
      <c r="E10" s="13">
        <v>89</v>
      </c>
      <c r="F10" s="13">
        <v>32</v>
      </c>
      <c r="G10" s="13">
        <v>0</v>
      </c>
      <c r="H10" s="2">
        <v>0</v>
      </c>
      <c r="I10" s="3">
        <f>SUM(B10:H10)</f>
        <v>3599</v>
      </c>
    </row>
    <row r="11" spans="1:103" ht="17.25" thickTop="1" thickBot="1">
      <c r="A11" s="12">
        <v>2016</v>
      </c>
      <c r="B11" s="13">
        <v>804</v>
      </c>
      <c r="C11" s="13">
        <v>219</v>
      </c>
      <c r="D11" s="13">
        <v>93</v>
      </c>
      <c r="E11" s="13">
        <v>67</v>
      </c>
      <c r="F11" s="13">
        <v>51</v>
      </c>
      <c r="G11" s="13">
        <v>5</v>
      </c>
      <c r="H11" s="2">
        <v>0</v>
      </c>
      <c r="I11" s="3">
        <f>SUM(B11:H11)</f>
        <v>1239</v>
      </c>
    </row>
    <row r="12" spans="1:103" ht="17.25" thickTop="1" thickBot="1">
      <c r="A12" s="12">
        <v>2017</v>
      </c>
      <c r="B12" s="13">
        <v>676</v>
      </c>
      <c r="C12" s="13">
        <v>185</v>
      </c>
      <c r="D12" s="13">
        <v>133</v>
      </c>
      <c r="E12" s="13">
        <v>104</v>
      </c>
      <c r="F12" s="13">
        <v>52</v>
      </c>
      <c r="G12" s="13">
        <v>23</v>
      </c>
      <c r="H12" s="2">
        <v>6</v>
      </c>
      <c r="I12" s="3">
        <f>SUM(B12:H12)</f>
        <v>1179</v>
      </c>
    </row>
    <row r="13" spans="1:103" ht="15.75" thickTop="1">
      <c r="A13" t="s">
        <v>14</v>
      </c>
      <c r="B13" s="4">
        <f>B12</f>
        <v>676</v>
      </c>
      <c r="C13" s="4">
        <f>C12+B11</f>
        <v>989</v>
      </c>
      <c r="D13" s="4">
        <f>D12+C11+B10</f>
        <v>1787</v>
      </c>
      <c r="E13" s="4">
        <f>E12+D11+C10+B9</f>
        <v>1391</v>
      </c>
      <c r="F13" s="4">
        <f>F12+E11+D10+C9+B8</f>
        <v>968</v>
      </c>
      <c r="G13" s="4">
        <f>G12+F11+E10+D9+C8</f>
        <v>1683</v>
      </c>
      <c r="H13" s="4">
        <f>H12+G11+F10+E9+D8</f>
        <v>1323</v>
      </c>
      <c r="I13" s="5">
        <f>B13+C13+D13+E13+F13+G13+H13</f>
        <v>8817</v>
      </c>
    </row>
    <row r="14" spans="1:103">
      <c r="A14" t="s">
        <v>15</v>
      </c>
      <c r="B14" s="4">
        <v>1254</v>
      </c>
      <c r="C14" s="4">
        <v>1287</v>
      </c>
      <c r="D14" s="4">
        <v>1326</v>
      </c>
      <c r="E14" s="4">
        <v>1349</v>
      </c>
      <c r="F14" s="4">
        <v>1350</v>
      </c>
      <c r="G14" s="4">
        <v>1336</v>
      </c>
      <c r="H14" s="4">
        <v>1324</v>
      </c>
      <c r="I14" s="4">
        <v>9226</v>
      </c>
    </row>
    <row r="15" spans="1:103">
      <c r="A15" t="s">
        <v>16</v>
      </c>
      <c r="B15" s="9">
        <f t="shared" ref="B15:I15" si="0">B13/B14*100</f>
        <v>53.907496012759168</v>
      </c>
      <c r="C15" s="9">
        <f t="shared" si="0"/>
        <v>76.845376845376848</v>
      </c>
      <c r="D15" s="10">
        <f t="shared" si="0"/>
        <v>134.7662141779789</v>
      </c>
      <c r="E15" s="10">
        <f t="shared" si="0"/>
        <v>103.11341734618236</v>
      </c>
      <c r="F15" s="9">
        <f t="shared" si="0"/>
        <v>71.703703703703709</v>
      </c>
      <c r="G15" s="10">
        <f t="shared" si="0"/>
        <v>125.97305389221556</v>
      </c>
      <c r="H15" s="10">
        <f t="shared" si="0"/>
        <v>99.924471299093653</v>
      </c>
      <c r="I15" s="10">
        <f t="shared" si="0"/>
        <v>95.566876219380021</v>
      </c>
    </row>
    <row r="16" spans="1:103">
      <c r="A16" t="s">
        <v>17</v>
      </c>
      <c r="B16" s="6">
        <f t="shared" ref="B16:H16" si="1">B14-B13</f>
        <v>578</v>
      </c>
      <c r="C16" s="6">
        <f t="shared" si="1"/>
        <v>298</v>
      </c>
      <c r="D16" s="6">
        <v>0</v>
      </c>
      <c r="E16" s="6" t="s">
        <v>43</v>
      </c>
      <c r="F16" s="6">
        <f>F14-F13</f>
        <v>382</v>
      </c>
      <c r="G16" s="6" t="s">
        <v>43</v>
      </c>
      <c r="H16" s="6">
        <f t="shared" si="1"/>
        <v>1</v>
      </c>
      <c r="I16" s="6">
        <f>SUM(B16:H16)</f>
        <v>1259</v>
      </c>
    </row>
    <row r="18" spans="1:103">
      <c r="A18" t="s">
        <v>44</v>
      </c>
    </row>
    <row r="19" spans="1:103" ht="15.75" thickBot="1"/>
    <row r="20" spans="1:103" ht="16.5" thickTop="1">
      <c r="A20" s="58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>
      <c r="A21" s="61" t="s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3" ht="15.7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</row>
    <row r="23" spans="1:103" ht="15.75">
      <c r="A23" s="61" t="s">
        <v>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3"/>
    </row>
    <row r="24" spans="1:103" ht="16.5" thickBot="1">
      <c r="A24" s="55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7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6.5" thickTop="1" thickBot="1">
      <c r="A27" s="12">
        <v>2014</v>
      </c>
      <c r="B27" s="13">
        <v>0</v>
      </c>
      <c r="C27" s="13">
        <v>2</v>
      </c>
      <c r="D27" s="13">
        <v>506</v>
      </c>
      <c r="E27" s="13">
        <v>926</v>
      </c>
      <c r="F27" s="13">
        <v>960</v>
      </c>
      <c r="G27" s="13">
        <v>457</v>
      </c>
      <c r="H27" s="13">
        <v>0</v>
      </c>
      <c r="I27" s="14">
        <v>2851</v>
      </c>
    </row>
    <row r="28" spans="1:103" ht="16.5" thickTop="1" thickBot="1">
      <c r="A28" s="12">
        <v>2015</v>
      </c>
      <c r="B28" s="13">
        <v>289</v>
      </c>
      <c r="C28" s="13">
        <v>721</v>
      </c>
      <c r="D28" s="13">
        <v>852</v>
      </c>
      <c r="E28" s="13">
        <v>250</v>
      </c>
      <c r="F28" s="13">
        <v>121</v>
      </c>
      <c r="G28" s="13">
        <v>87</v>
      </c>
      <c r="H28" s="13">
        <v>11</v>
      </c>
      <c r="I28" s="14">
        <v>2331</v>
      </c>
    </row>
    <row r="29" spans="1:103" ht="16.5" thickTop="1" thickBot="1">
      <c r="A29" s="12">
        <v>2016</v>
      </c>
      <c r="B29" s="13">
        <v>223</v>
      </c>
      <c r="C29" s="13">
        <v>310</v>
      </c>
      <c r="D29" s="13">
        <v>160</v>
      </c>
      <c r="E29" s="13">
        <v>167</v>
      </c>
      <c r="F29" s="13">
        <v>78</v>
      </c>
      <c r="G29" s="13">
        <v>37</v>
      </c>
      <c r="H29" s="13">
        <v>10</v>
      </c>
      <c r="I29" s="13">
        <v>985</v>
      </c>
    </row>
    <row r="30" spans="1:103" ht="16.5" thickTop="1" thickBot="1">
      <c r="A30" s="12">
        <v>2017</v>
      </c>
      <c r="B30" s="13">
        <v>281</v>
      </c>
      <c r="C30" s="13">
        <v>388</v>
      </c>
      <c r="D30" s="13">
        <v>141</v>
      </c>
      <c r="E30" s="13">
        <v>97</v>
      </c>
      <c r="F30" s="13">
        <v>95</v>
      </c>
      <c r="G30" s="13">
        <v>61</v>
      </c>
      <c r="H30" s="13">
        <v>6</v>
      </c>
      <c r="I30" s="13">
        <f>SUM(B30:H30)</f>
        <v>1069</v>
      </c>
    </row>
    <row r="31" spans="1:103" ht="15.75" thickTop="1">
      <c r="A31" t="s">
        <v>14</v>
      </c>
      <c r="B31" s="4">
        <f>B30</f>
        <v>281</v>
      </c>
      <c r="C31" s="4">
        <f>C30+B29</f>
        <v>611</v>
      </c>
      <c r="D31" s="4">
        <f>D30+C29+B28</f>
        <v>740</v>
      </c>
      <c r="E31" s="4">
        <f>E30+D29+C28+B27</f>
        <v>978</v>
      </c>
      <c r="F31" s="4">
        <f>F30+E29+D28+C27+B26</f>
        <v>1116</v>
      </c>
      <c r="G31" s="4">
        <f>G30+F29+E28+D27+C26</f>
        <v>895</v>
      </c>
      <c r="H31" s="4">
        <f>H30+G29+F28+E27+D26</f>
        <v>1090</v>
      </c>
      <c r="I31" s="5">
        <f>B31+C31+D31+E31+F31+G31+H31</f>
        <v>5711</v>
      </c>
    </row>
    <row r="32" spans="1:103">
      <c r="A32" t="s">
        <v>15</v>
      </c>
      <c r="B32" s="4">
        <v>1254</v>
      </c>
      <c r="C32" s="4">
        <v>1287</v>
      </c>
      <c r="D32" s="4">
        <v>1326</v>
      </c>
      <c r="E32" s="4">
        <v>1349</v>
      </c>
      <c r="F32" s="4">
        <v>1350</v>
      </c>
      <c r="G32" s="4">
        <v>1336</v>
      </c>
      <c r="H32" s="4">
        <v>1324</v>
      </c>
      <c r="I32" s="4">
        <v>9226</v>
      </c>
    </row>
    <row r="33" spans="1:103">
      <c r="A33" t="s">
        <v>16</v>
      </c>
      <c r="B33" s="9">
        <f t="shared" ref="B33:I33" si="2">B31/B32*100</f>
        <v>22.408293460925041</v>
      </c>
      <c r="C33" s="9">
        <f t="shared" si="2"/>
        <v>47.474747474747474</v>
      </c>
      <c r="D33" s="9">
        <f t="shared" si="2"/>
        <v>55.806938159879337</v>
      </c>
      <c r="E33" s="9">
        <f t="shared" si="2"/>
        <v>72.498146775389174</v>
      </c>
      <c r="F33" s="10">
        <f t="shared" si="2"/>
        <v>82.666666666666671</v>
      </c>
      <c r="G33" s="9">
        <f t="shared" si="2"/>
        <v>66.991017964071858</v>
      </c>
      <c r="H33" s="10">
        <f t="shared" si="2"/>
        <v>82.326283987915403</v>
      </c>
      <c r="I33" s="9">
        <f t="shared" si="2"/>
        <v>61.901148926945595</v>
      </c>
    </row>
    <row r="34" spans="1:103">
      <c r="A34" t="s">
        <v>17</v>
      </c>
      <c r="B34" s="7">
        <f t="shared" ref="B34:H34" si="3">B32-B31</f>
        <v>973</v>
      </c>
      <c r="C34" s="7">
        <f t="shared" si="3"/>
        <v>676</v>
      </c>
      <c r="D34" s="7">
        <f t="shared" si="3"/>
        <v>586</v>
      </c>
      <c r="E34" s="7">
        <f t="shared" si="3"/>
        <v>371</v>
      </c>
      <c r="F34" s="7">
        <f t="shared" si="3"/>
        <v>234</v>
      </c>
      <c r="G34" s="7">
        <f t="shared" si="3"/>
        <v>441</v>
      </c>
      <c r="H34" s="7">
        <f t="shared" si="3"/>
        <v>234</v>
      </c>
      <c r="I34" s="7">
        <f>SUM(B34:H34)</f>
        <v>3515</v>
      </c>
    </row>
    <row r="36" spans="1:103">
      <c r="A36" t="s">
        <v>44</v>
      </c>
    </row>
    <row r="37" spans="1:103" ht="15.75" thickBot="1"/>
    <row r="38" spans="1:103" ht="16.5" thickTop="1">
      <c r="A38" s="58" t="s">
        <v>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60"/>
    </row>
    <row r="39" spans="1:103" ht="15.75">
      <c r="A39" s="61" t="s">
        <v>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3"/>
    </row>
    <row r="40" spans="1:103" ht="15.75">
      <c r="A40" s="61" t="s">
        <v>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3"/>
    </row>
    <row r="41" spans="1:103" ht="15.75">
      <c r="A41" s="61" t="s">
        <v>20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3"/>
    </row>
    <row r="42" spans="1:103" ht="16.5" thickBot="1">
      <c r="A42" s="55" t="s">
        <v>26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7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21</v>
      </c>
    </row>
    <row r="44" spans="1:103" ht="17.25" thickTop="1" thickBot="1">
      <c r="A44" s="16">
        <v>2017</v>
      </c>
      <c r="B44" s="16"/>
      <c r="C44" s="20"/>
      <c r="D44" s="27">
        <v>443</v>
      </c>
      <c r="E44" s="27">
        <v>1042</v>
      </c>
      <c r="F44" s="27">
        <v>716</v>
      </c>
      <c r="G44" s="27">
        <v>245</v>
      </c>
      <c r="H44" s="64"/>
      <c r="I44" s="64">
        <f>SUM(D44:H44)</f>
        <v>2446</v>
      </c>
    </row>
    <row r="45" spans="1:103" ht="17.25" thickTop="1" thickBot="1">
      <c r="A45" t="s">
        <v>14</v>
      </c>
      <c r="B45" s="4"/>
      <c r="C45" s="4"/>
      <c r="D45" s="27">
        <f>D44</f>
        <v>443</v>
      </c>
      <c r="E45" s="27">
        <f>E44</f>
        <v>1042</v>
      </c>
      <c r="F45" s="27">
        <f>F44</f>
        <v>716</v>
      </c>
      <c r="G45" s="27">
        <f>G44</f>
        <v>245</v>
      </c>
      <c r="H45" s="64"/>
      <c r="I45" s="64">
        <f>SUM(D45:H45)</f>
        <v>2446</v>
      </c>
    </row>
    <row r="46" spans="1:103" ht="17.25" thickTop="1" thickBot="1">
      <c r="A46" s="18" t="s">
        <v>15</v>
      </c>
      <c r="B46" s="19"/>
      <c r="C46" s="19"/>
      <c r="D46" s="50">
        <v>1328</v>
      </c>
      <c r="E46" s="31">
        <v>1343</v>
      </c>
      <c r="F46" s="31">
        <v>1340</v>
      </c>
      <c r="G46" s="50">
        <v>1324</v>
      </c>
      <c r="H46" s="67"/>
      <c r="I46" s="67">
        <f>SUM(D46:H46)</f>
        <v>5335</v>
      </c>
    </row>
    <row r="47" spans="1:103" ht="16.5" thickTop="1" thickBot="1">
      <c r="A47" t="s">
        <v>16</v>
      </c>
      <c r="B47" s="8"/>
      <c r="C47" s="8"/>
      <c r="D47" s="51">
        <f>D45/D46*100</f>
        <v>33.358433734939759</v>
      </c>
      <c r="E47" s="51">
        <f t="shared" ref="E47:I47" si="4">E45/E46*100</f>
        <v>77.58749069247952</v>
      </c>
      <c r="F47" s="51">
        <f t="shared" si="4"/>
        <v>53.432835820895519</v>
      </c>
      <c r="G47" s="51">
        <f t="shared" si="4"/>
        <v>18.504531722054381</v>
      </c>
      <c r="H47" s="51"/>
      <c r="I47" s="51">
        <f t="shared" si="4"/>
        <v>45.848172446110588</v>
      </c>
    </row>
    <row r="48" spans="1:103" ht="15.75" thickTop="1">
      <c r="A48" t="s">
        <v>17</v>
      </c>
      <c r="B48" s="7"/>
      <c r="C48" s="7"/>
      <c r="D48" s="17">
        <f>D46-D45</f>
        <v>885</v>
      </c>
      <c r="E48" s="17">
        <f t="shared" ref="E48:I48" si="5">E46-E45</f>
        <v>301</v>
      </c>
      <c r="F48" s="17">
        <f t="shared" si="5"/>
        <v>624</v>
      </c>
      <c r="G48" s="17">
        <f t="shared" si="5"/>
        <v>1079</v>
      </c>
      <c r="H48" s="17"/>
      <c r="I48" s="17">
        <f t="shared" si="5"/>
        <v>2889</v>
      </c>
    </row>
    <row r="50" spans="1:1">
      <c r="A50" t="s">
        <v>44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50"/>
  <sheetViews>
    <sheetView topLeftCell="A25" workbookViewId="0">
      <selection activeCell="A50" sqref="A50"/>
    </sheetView>
  </sheetViews>
  <sheetFormatPr defaultRowHeight="15"/>
  <cols>
    <col min="1" max="1" width="25.28515625" customWidth="1"/>
  </cols>
  <sheetData>
    <row r="1" spans="1:103" ht="15.75" thickBot="1">
      <c r="A1" t="s">
        <v>41</v>
      </c>
    </row>
    <row r="2" spans="1:103" ht="16.5" thickTop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60"/>
    </row>
    <row r="3" spans="1:103" ht="15.75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</row>
    <row r="4" spans="1:103" ht="15.7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</row>
    <row r="5" spans="1:103" ht="15.75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3"/>
    </row>
    <row r="6" spans="1:103" ht="16.5" thickBot="1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7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</row>
    <row r="9" spans="1:103" ht="17.25" thickTop="1" thickBot="1">
      <c r="A9" s="12">
        <v>14</v>
      </c>
      <c r="B9" s="85">
        <v>0</v>
      </c>
      <c r="C9" s="85">
        <v>0</v>
      </c>
      <c r="D9" s="85">
        <v>141</v>
      </c>
      <c r="E9" s="85">
        <v>112</v>
      </c>
      <c r="F9" s="85">
        <v>120</v>
      </c>
      <c r="G9" s="85">
        <v>0</v>
      </c>
      <c r="H9" s="75">
        <v>0</v>
      </c>
      <c r="I9" s="76">
        <f>SUM(B9:H9)</f>
        <v>373</v>
      </c>
    </row>
    <row r="10" spans="1:103" ht="17.25" thickTop="1" thickBot="1">
      <c r="A10" s="12">
        <v>2015</v>
      </c>
      <c r="B10" s="85">
        <v>133</v>
      </c>
      <c r="C10" s="85">
        <v>77</v>
      </c>
      <c r="D10" s="85">
        <v>57</v>
      </c>
      <c r="E10" s="85">
        <v>7</v>
      </c>
      <c r="F10" s="85">
        <v>4</v>
      </c>
      <c r="G10" s="85">
        <v>0</v>
      </c>
      <c r="H10" s="75">
        <v>0</v>
      </c>
      <c r="I10" s="76">
        <f>SUM(B10:H10)</f>
        <v>278</v>
      </c>
    </row>
    <row r="11" spans="1:103" ht="17.25" thickTop="1" thickBot="1">
      <c r="A11" s="12">
        <v>2016</v>
      </c>
      <c r="B11" s="85">
        <v>52</v>
      </c>
      <c r="C11" s="85">
        <v>3</v>
      </c>
      <c r="D11" s="85">
        <v>2</v>
      </c>
      <c r="E11" s="85">
        <v>0</v>
      </c>
      <c r="F11" s="85">
        <v>0</v>
      </c>
      <c r="G11" s="85">
        <v>0</v>
      </c>
      <c r="H11" s="75">
        <v>0</v>
      </c>
      <c r="I11" s="76">
        <f>SUM(B11:H11)</f>
        <v>57</v>
      </c>
    </row>
    <row r="12" spans="1:103" ht="17.25" thickTop="1" thickBot="1">
      <c r="A12" s="12">
        <v>2017</v>
      </c>
      <c r="B12" s="85">
        <v>65</v>
      </c>
      <c r="C12" s="85">
        <v>12</v>
      </c>
      <c r="D12" s="85">
        <v>3</v>
      </c>
      <c r="E12" s="85">
        <v>5</v>
      </c>
      <c r="F12" s="85">
        <v>2</v>
      </c>
      <c r="G12" s="85">
        <v>2</v>
      </c>
      <c r="H12" s="75">
        <v>0</v>
      </c>
      <c r="I12" s="76">
        <f>SUM(B12:H12)</f>
        <v>89</v>
      </c>
    </row>
    <row r="13" spans="1:103" ht="15.75" thickTop="1">
      <c r="A13" t="s">
        <v>14</v>
      </c>
      <c r="B13" s="17">
        <f>B12</f>
        <v>65</v>
      </c>
      <c r="C13" s="17">
        <f>C12+B11</f>
        <v>64</v>
      </c>
      <c r="D13" s="17">
        <f>D12+C11+B10</f>
        <v>139</v>
      </c>
      <c r="E13" s="17">
        <f>E12+D11+C10+B9</f>
        <v>84</v>
      </c>
      <c r="F13" s="17">
        <f>F12+E11+D10+C9+B8</f>
        <v>59</v>
      </c>
      <c r="G13" s="17">
        <f>G12+F11+E10+D9+C8</f>
        <v>150</v>
      </c>
      <c r="H13" s="17">
        <f>H12+G11+F10+E9+D8</f>
        <v>116</v>
      </c>
      <c r="I13" s="77">
        <f>B13+C13+D13+E13+F13+G13+H13</f>
        <v>677</v>
      </c>
    </row>
    <row r="14" spans="1:103">
      <c r="A14" t="s">
        <v>15</v>
      </c>
      <c r="B14" s="17">
        <v>117</v>
      </c>
      <c r="C14" s="17">
        <v>125</v>
      </c>
      <c r="D14" s="17">
        <v>135</v>
      </c>
      <c r="E14" s="17">
        <v>139</v>
      </c>
      <c r="F14" s="17">
        <v>135</v>
      </c>
      <c r="G14" s="17">
        <v>128</v>
      </c>
      <c r="H14" s="17">
        <v>120</v>
      </c>
      <c r="I14" s="17">
        <v>899</v>
      </c>
    </row>
    <row r="15" spans="1:103">
      <c r="A15" t="s">
        <v>16</v>
      </c>
      <c r="B15" s="68">
        <f t="shared" ref="B15:I15" si="0">B13/B14*100</f>
        <v>55.555555555555557</v>
      </c>
      <c r="C15" s="68">
        <f t="shared" si="0"/>
        <v>51.2</v>
      </c>
      <c r="D15" s="78">
        <f t="shared" si="0"/>
        <v>102.96296296296296</v>
      </c>
      <c r="E15" s="68">
        <f t="shared" si="0"/>
        <v>60.431654676258994</v>
      </c>
      <c r="F15" s="68">
        <f t="shared" si="0"/>
        <v>43.703703703703702</v>
      </c>
      <c r="G15" s="78">
        <f t="shared" si="0"/>
        <v>117.1875</v>
      </c>
      <c r="H15" s="78">
        <f t="shared" si="0"/>
        <v>96.666666666666671</v>
      </c>
      <c r="I15" s="84">
        <f t="shared" si="0"/>
        <v>75.305895439377096</v>
      </c>
    </row>
    <row r="16" spans="1:103">
      <c r="A16" t="s">
        <v>17</v>
      </c>
      <c r="B16" s="79">
        <f t="shared" ref="B16:H16" si="1">B14-B13</f>
        <v>52</v>
      </c>
      <c r="C16" s="79">
        <f t="shared" si="1"/>
        <v>61</v>
      </c>
      <c r="D16" s="79" t="s">
        <v>43</v>
      </c>
      <c r="E16" s="79">
        <f>E14-E13</f>
        <v>55</v>
      </c>
      <c r="F16" s="79">
        <f>F14-F13</f>
        <v>76</v>
      </c>
      <c r="G16" s="79" t="s">
        <v>43</v>
      </c>
      <c r="H16" s="79">
        <f t="shared" si="1"/>
        <v>4</v>
      </c>
      <c r="I16" s="79">
        <f>SUM(B16:H16)</f>
        <v>248</v>
      </c>
    </row>
    <row r="18" spans="1:103">
      <c r="A18" t="s">
        <v>44</v>
      </c>
    </row>
    <row r="19" spans="1:103" ht="15.75" thickBot="1"/>
    <row r="20" spans="1:103" ht="16.5" thickTop="1">
      <c r="A20" s="58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>
      <c r="A21" s="61" t="s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3" ht="15.7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</row>
    <row r="23" spans="1:103" ht="15.75">
      <c r="A23" s="61" t="s">
        <v>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3"/>
    </row>
    <row r="24" spans="1:103" ht="16.5" thickBot="1">
      <c r="A24" s="55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7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</row>
    <row r="27" spans="1:103" ht="16.5" thickTop="1" thickBot="1">
      <c r="A27" s="12">
        <v>2014</v>
      </c>
      <c r="B27" s="85">
        <v>0</v>
      </c>
      <c r="C27" s="85">
        <v>0</v>
      </c>
      <c r="D27" s="85">
        <v>62</v>
      </c>
      <c r="E27" s="85">
        <v>136</v>
      </c>
      <c r="F27" s="85">
        <v>114</v>
      </c>
      <c r="G27" s="85">
        <v>27</v>
      </c>
      <c r="H27" s="85">
        <v>0</v>
      </c>
      <c r="I27" s="85">
        <v>339</v>
      </c>
    </row>
    <row r="28" spans="1:103" ht="16.5" thickTop="1" thickBot="1">
      <c r="A28" s="12">
        <v>2015</v>
      </c>
      <c r="B28" s="85">
        <v>38</v>
      </c>
      <c r="C28" s="85">
        <v>63</v>
      </c>
      <c r="D28" s="85">
        <v>84</v>
      </c>
      <c r="E28" s="85">
        <v>26</v>
      </c>
      <c r="F28" s="85">
        <v>15</v>
      </c>
      <c r="G28" s="85">
        <v>6</v>
      </c>
      <c r="H28" s="85">
        <v>1</v>
      </c>
      <c r="I28" s="85">
        <v>233</v>
      </c>
    </row>
    <row r="29" spans="1:103" ht="16.5" thickTop="1" thickBot="1">
      <c r="A29" s="12">
        <v>2016</v>
      </c>
      <c r="B29" s="85">
        <v>43</v>
      </c>
      <c r="C29" s="85">
        <v>15</v>
      </c>
      <c r="D29" s="85">
        <v>6</v>
      </c>
      <c r="E29" s="85">
        <v>5</v>
      </c>
      <c r="F29" s="85">
        <v>1</v>
      </c>
      <c r="G29" s="85">
        <v>2</v>
      </c>
      <c r="H29" s="85">
        <v>1</v>
      </c>
      <c r="I29" s="85">
        <v>73</v>
      </c>
    </row>
    <row r="30" spans="1:103" ht="16.5" thickTop="1" thickBot="1">
      <c r="A30" s="12">
        <v>2017</v>
      </c>
      <c r="B30" s="85">
        <v>29</v>
      </c>
      <c r="C30" s="85">
        <v>19</v>
      </c>
      <c r="D30" s="85">
        <v>8</v>
      </c>
      <c r="E30" s="85">
        <v>10</v>
      </c>
      <c r="F30" s="85">
        <v>1</v>
      </c>
      <c r="G30" s="85">
        <v>0</v>
      </c>
      <c r="H30" s="85">
        <v>0</v>
      </c>
      <c r="I30" s="85">
        <f>SUM(B30:H30)</f>
        <v>67</v>
      </c>
    </row>
    <row r="31" spans="1:103" ht="15.75" thickTop="1">
      <c r="A31" t="s">
        <v>14</v>
      </c>
      <c r="B31" s="17">
        <f>B30</f>
        <v>29</v>
      </c>
      <c r="C31" s="17">
        <f>C30+B29</f>
        <v>62</v>
      </c>
      <c r="D31" s="17">
        <f>D30+C29+B28</f>
        <v>61</v>
      </c>
      <c r="E31" s="17">
        <f>E30+D29+C28+B27</f>
        <v>79</v>
      </c>
      <c r="F31" s="17">
        <f>F30+E29+D28+C27+B26</f>
        <v>90</v>
      </c>
      <c r="G31" s="17">
        <f>G30+F29+E28+D27+C26</f>
        <v>89</v>
      </c>
      <c r="H31" s="17">
        <f>H30+G29+F28+E27+D26</f>
        <v>153</v>
      </c>
      <c r="I31" s="77">
        <f>B31+C31+D31+E31+F31+G31+H31</f>
        <v>563</v>
      </c>
    </row>
    <row r="32" spans="1:103">
      <c r="A32" t="s">
        <v>15</v>
      </c>
      <c r="B32" s="17">
        <v>117</v>
      </c>
      <c r="C32" s="17">
        <v>125</v>
      </c>
      <c r="D32" s="17">
        <v>135</v>
      </c>
      <c r="E32" s="17">
        <v>139</v>
      </c>
      <c r="F32" s="17">
        <v>135</v>
      </c>
      <c r="G32" s="17">
        <v>128</v>
      </c>
      <c r="H32" s="17">
        <v>120</v>
      </c>
      <c r="I32" s="17">
        <v>899</v>
      </c>
    </row>
    <row r="33" spans="1:103">
      <c r="A33" t="s">
        <v>16</v>
      </c>
      <c r="B33" s="68">
        <f t="shared" ref="B33:I33" si="2">B31/B32*100</f>
        <v>24.786324786324787</v>
      </c>
      <c r="C33" s="68">
        <f t="shared" si="2"/>
        <v>49.6</v>
      </c>
      <c r="D33" s="68">
        <f t="shared" si="2"/>
        <v>45.185185185185183</v>
      </c>
      <c r="E33" s="68">
        <f t="shared" si="2"/>
        <v>56.834532374100718</v>
      </c>
      <c r="F33" s="68">
        <f t="shared" si="2"/>
        <v>66.666666666666657</v>
      </c>
      <c r="G33" s="68">
        <f t="shared" si="2"/>
        <v>69.53125</v>
      </c>
      <c r="H33" s="78">
        <f t="shared" si="2"/>
        <v>127.49999999999999</v>
      </c>
      <c r="I33" s="68">
        <f t="shared" si="2"/>
        <v>62.625139043381537</v>
      </c>
    </row>
    <row r="34" spans="1:103">
      <c r="A34" t="s">
        <v>17</v>
      </c>
      <c r="B34" s="79">
        <f t="shared" ref="B34:G34" si="3">B32-B31</f>
        <v>88</v>
      </c>
      <c r="C34" s="79">
        <f t="shared" si="3"/>
        <v>63</v>
      </c>
      <c r="D34" s="79">
        <f t="shared" si="3"/>
        <v>74</v>
      </c>
      <c r="E34" s="79">
        <f t="shared" si="3"/>
        <v>60</v>
      </c>
      <c r="F34" s="79">
        <f t="shared" si="3"/>
        <v>45</v>
      </c>
      <c r="G34" s="79">
        <f t="shared" si="3"/>
        <v>39</v>
      </c>
      <c r="H34" s="79" t="s">
        <v>43</v>
      </c>
      <c r="I34" s="79">
        <f>SUM(B34:H34)</f>
        <v>369</v>
      </c>
    </row>
    <row r="36" spans="1:103">
      <c r="A36" t="s">
        <v>44</v>
      </c>
    </row>
    <row r="37" spans="1:103" ht="15.75" thickBot="1"/>
    <row r="38" spans="1:103" ht="16.5" thickTop="1">
      <c r="A38" s="58" t="s">
        <v>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60"/>
    </row>
    <row r="39" spans="1:103" ht="15.75">
      <c r="A39" s="61" t="s">
        <v>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3"/>
    </row>
    <row r="40" spans="1:103" ht="15.75">
      <c r="A40" s="61" t="s">
        <v>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3"/>
    </row>
    <row r="41" spans="1:103" ht="15.75">
      <c r="A41" s="61" t="s">
        <v>20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3"/>
    </row>
    <row r="42" spans="1:103" ht="16.5" thickBot="1">
      <c r="A42" s="55" t="s">
        <v>26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7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21</v>
      </c>
    </row>
    <row r="44" spans="1:103" ht="17.25" thickTop="1" thickBot="1">
      <c r="A44" s="16">
        <v>2017</v>
      </c>
      <c r="B44" s="16"/>
      <c r="C44" s="20"/>
      <c r="D44" s="27">
        <v>23</v>
      </c>
      <c r="E44" s="27">
        <v>84</v>
      </c>
      <c r="F44" s="27">
        <v>76</v>
      </c>
      <c r="G44" s="27">
        <v>1</v>
      </c>
      <c r="H44" s="64"/>
      <c r="I44" s="64">
        <f>SUM(D44:H44)</f>
        <v>184</v>
      </c>
    </row>
    <row r="45" spans="1:103" ht="17.25" thickTop="1" thickBot="1">
      <c r="A45" t="s">
        <v>14</v>
      </c>
      <c r="B45" s="4"/>
      <c r="C45" s="4"/>
      <c r="D45" s="27">
        <f>D44</f>
        <v>23</v>
      </c>
      <c r="E45" s="27">
        <f>E44</f>
        <v>84</v>
      </c>
      <c r="F45" s="27">
        <f>F44</f>
        <v>76</v>
      </c>
      <c r="G45" s="27">
        <v>1</v>
      </c>
      <c r="H45" s="64"/>
      <c r="I45" s="64">
        <f>SUM(D45:H45)</f>
        <v>184</v>
      </c>
    </row>
    <row r="46" spans="1:103" ht="17.25" thickTop="1" thickBot="1">
      <c r="A46" s="18" t="s">
        <v>15</v>
      </c>
      <c r="B46" s="19"/>
      <c r="C46" s="19"/>
      <c r="D46" s="50">
        <v>137</v>
      </c>
      <c r="E46" s="31">
        <v>141</v>
      </c>
      <c r="F46" s="31">
        <v>138</v>
      </c>
      <c r="G46" s="50">
        <v>132</v>
      </c>
      <c r="H46" s="67"/>
      <c r="I46" s="67">
        <f>SUM(D46:H46)</f>
        <v>548</v>
      </c>
    </row>
    <row r="47" spans="1:103" ht="16.5" thickTop="1" thickBot="1">
      <c r="A47" t="s">
        <v>16</v>
      </c>
      <c r="B47" s="8"/>
      <c r="C47" s="8"/>
      <c r="D47" s="51">
        <f>D45/D46*100</f>
        <v>16.788321167883211</v>
      </c>
      <c r="E47" s="51">
        <f t="shared" ref="E47:I47" si="4">E45/E46*100</f>
        <v>59.574468085106382</v>
      </c>
      <c r="F47" s="51">
        <f t="shared" si="4"/>
        <v>55.072463768115945</v>
      </c>
      <c r="G47" s="51">
        <f t="shared" si="4"/>
        <v>0.75757575757575757</v>
      </c>
      <c r="H47" s="51"/>
      <c r="I47" s="51">
        <f t="shared" si="4"/>
        <v>33.576642335766422</v>
      </c>
    </row>
    <row r="48" spans="1:103" ht="15.75" thickTop="1">
      <c r="A48" t="s">
        <v>17</v>
      </c>
      <c r="B48" s="7"/>
      <c r="C48" s="7"/>
      <c r="D48" s="17">
        <f>D46-D45</f>
        <v>114</v>
      </c>
      <c r="E48" s="17">
        <f t="shared" ref="E48:I48" si="5">E46-E45</f>
        <v>57</v>
      </c>
      <c r="F48" s="17">
        <f t="shared" si="5"/>
        <v>62</v>
      </c>
      <c r="G48" s="17">
        <f t="shared" si="5"/>
        <v>131</v>
      </c>
      <c r="H48" s="17"/>
      <c r="I48" s="17">
        <f t="shared" si="5"/>
        <v>364</v>
      </c>
    </row>
    <row r="50" spans="1:1">
      <c r="A50" t="s">
        <v>44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Y50"/>
  <sheetViews>
    <sheetView topLeftCell="A25" workbookViewId="0">
      <selection activeCell="A50" sqref="A50"/>
    </sheetView>
  </sheetViews>
  <sheetFormatPr defaultRowHeight="15"/>
  <cols>
    <col min="1" max="1" width="26.42578125" customWidth="1"/>
  </cols>
  <sheetData>
    <row r="1" spans="1:103" ht="15.75" thickBot="1">
      <c r="A1" t="s">
        <v>42</v>
      </c>
    </row>
    <row r="2" spans="1:103" ht="16.5" customHeight="1" thickTop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60"/>
    </row>
    <row r="3" spans="1:103" ht="15.75" customHeight="1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</row>
    <row r="4" spans="1:103" ht="15.7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</row>
    <row r="5" spans="1:103" ht="15.75" customHeight="1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3"/>
    </row>
    <row r="6" spans="1:103" ht="16.5" thickBot="1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7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>
        <f>SUM(B8:I8)</f>
        <v>0</v>
      </c>
    </row>
    <row r="9" spans="1:103" ht="17.25" thickTop="1" thickBot="1">
      <c r="A9" s="12">
        <v>2014</v>
      </c>
      <c r="B9" s="85">
        <v>0</v>
      </c>
      <c r="C9" s="85">
        <v>0</v>
      </c>
      <c r="D9" s="85">
        <v>111</v>
      </c>
      <c r="E9" s="85">
        <v>98</v>
      </c>
      <c r="F9" s="85">
        <v>87</v>
      </c>
      <c r="G9" s="75">
        <v>0</v>
      </c>
      <c r="H9" s="75">
        <v>0</v>
      </c>
      <c r="I9" s="76">
        <f>SUM(B9:H9)</f>
        <v>296</v>
      </c>
    </row>
    <row r="10" spans="1:103" ht="17.25" thickTop="1" thickBot="1">
      <c r="A10" s="12">
        <v>2015</v>
      </c>
      <c r="B10" s="85">
        <v>117</v>
      </c>
      <c r="C10" s="85">
        <v>80</v>
      </c>
      <c r="D10" s="85">
        <v>43</v>
      </c>
      <c r="E10" s="85">
        <v>3</v>
      </c>
      <c r="F10" s="85">
        <v>2</v>
      </c>
      <c r="G10" s="75">
        <v>0</v>
      </c>
      <c r="H10" s="75">
        <v>0</v>
      </c>
      <c r="I10" s="76">
        <f>SUM(B10:H10)</f>
        <v>245</v>
      </c>
    </row>
    <row r="11" spans="1:103" ht="17.25" thickTop="1" thickBot="1">
      <c r="A11" s="12">
        <v>2016</v>
      </c>
      <c r="B11" s="85">
        <v>59</v>
      </c>
      <c r="C11" s="85">
        <v>9</v>
      </c>
      <c r="D11" s="85">
        <v>5</v>
      </c>
      <c r="E11" s="85">
        <v>2</v>
      </c>
      <c r="F11" s="85">
        <v>2</v>
      </c>
      <c r="G11" s="75">
        <v>0</v>
      </c>
      <c r="H11" s="75">
        <v>0</v>
      </c>
      <c r="I11" s="76">
        <f>SUM(B11:H11)</f>
        <v>77</v>
      </c>
    </row>
    <row r="12" spans="1:103" ht="17.25" thickTop="1" thickBot="1">
      <c r="A12" s="12">
        <v>2017</v>
      </c>
      <c r="B12" s="85">
        <v>42</v>
      </c>
      <c r="C12" s="85">
        <v>4</v>
      </c>
      <c r="D12" s="85">
        <v>4</v>
      </c>
      <c r="E12" s="85">
        <v>3</v>
      </c>
      <c r="F12" s="85">
        <v>1</v>
      </c>
      <c r="G12" s="75">
        <v>0</v>
      </c>
      <c r="H12" s="75">
        <v>0</v>
      </c>
      <c r="I12" s="76">
        <f>SUM(B12:H12)</f>
        <v>54</v>
      </c>
    </row>
    <row r="13" spans="1:103" ht="15.75" thickTop="1">
      <c r="A13" t="s">
        <v>14</v>
      </c>
      <c r="B13" s="17">
        <f>B12</f>
        <v>42</v>
      </c>
      <c r="C13" s="17">
        <f>C12+B11</f>
        <v>63</v>
      </c>
      <c r="D13" s="17">
        <f>D12+C11+B10</f>
        <v>130</v>
      </c>
      <c r="E13" s="17">
        <f>E12+D11+C10+B9</f>
        <v>88</v>
      </c>
      <c r="F13" s="17">
        <f>F12+E11+D10+C9+B8</f>
        <v>46</v>
      </c>
      <c r="G13" s="17">
        <f>G12+F11+E10+D9+C8</f>
        <v>116</v>
      </c>
      <c r="H13" s="17">
        <f>H12+G11+F10+E9+D8</f>
        <v>100</v>
      </c>
      <c r="I13" s="77">
        <f>B13+C13+D13+E13+F13+G13+H13</f>
        <v>585</v>
      </c>
    </row>
    <row r="14" spans="1:103">
      <c r="A14" t="s">
        <v>15</v>
      </c>
      <c r="B14" s="17">
        <v>79</v>
      </c>
      <c r="C14" s="17">
        <v>82</v>
      </c>
      <c r="D14" s="17">
        <v>86</v>
      </c>
      <c r="E14" s="17">
        <v>89</v>
      </c>
      <c r="F14" s="17">
        <v>89</v>
      </c>
      <c r="G14" s="17">
        <v>88</v>
      </c>
      <c r="H14" s="17">
        <v>87</v>
      </c>
      <c r="I14" s="17">
        <v>600</v>
      </c>
    </row>
    <row r="15" spans="1:103">
      <c r="A15" t="s">
        <v>16</v>
      </c>
      <c r="B15" s="68">
        <f t="shared" ref="B15:I15" si="0">B13/B14*100</f>
        <v>53.164556962025308</v>
      </c>
      <c r="C15" s="68">
        <f t="shared" si="0"/>
        <v>76.829268292682926</v>
      </c>
      <c r="D15" s="78">
        <f t="shared" si="0"/>
        <v>151.16279069767441</v>
      </c>
      <c r="E15" s="78">
        <f t="shared" si="0"/>
        <v>98.876404494382015</v>
      </c>
      <c r="F15" s="68">
        <f t="shared" si="0"/>
        <v>51.68539325842697</v>
      </c>
      <c r="G15" s="78">
        <f t="shared" si="0"/>
        <v>131.81818181818181</v>
      </c>
      <c r="H15" s="78">
        <f t="shared" si="0"/>
        <v>114.94252873563218</v>
      </c>
      <c r="I15" s="78">
        <f t="shared" si="0"/>
        <v>97.5</v>
      </c>
    </row>
    <row r="16" spans="1:103">
      <c r="A16" t="s">
        <v>17</v>
      </c>
      <c r="B16" s="79">
        <f t="shared" ref="B16:C16" si="1">B14-B13</f>
        <v>37</v>
      </c>
      <c r="C16" s="79">
        <f t="shared" si="1"/>
        <v>19</v>
      </c>
      <c r="D16" s="79" t="s">
        <v>43</v>
      </c>
      <c r="E16" s="79">
        <f>E14-E13</f>
        <v>1</v>
      </c>
      <c r="F16" s="79">
        <f>F14-F13</f>
        <v>43</v>
      </c>
      <c r="G16" s="79" t="s">
        <v>43</v>
      </c>
      <c r="H16" s="79" t="s">
        <v>43</v>
      </c>
      <c r="I16" s="79">
        <f>SUM(B16:H16)</f>
        <v>100</v>
      </c>
    </row>
    <row r="18" spans="1:103">
      <c r="A18" t="s">
        <v>44</v>
      </c>
    </row>
    <row r="19" spans="1:103" ht="15.75" thickBot="1"/>
    <row r="20" spans="1:103" ht="16.5" customHeight="1" thickTop="1">
      <c r="A20" s="58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 customHeight="1">
      <c r="A21" s="61" t="s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3" ht="15.7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</row>
    <row r="23" spans="1:103" ht="15.75" customHeight="1">
      <c r="A23" s="61" t="s">
        <v>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3"/>
    </row>
    <row r="24" spans="1:103" ht="16.5" thickBot="1">
      <c r="A24" s="55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7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</row>
    <row r="27" spans="1:103" ht="17.25" thickTop="1" thickBot="1">
      <c r="A27" s="12">
        <v>2014</v>
      </c>
      <c r="B27" s="85">
        <v>0</v>
      </c>
      <c r="C27" s="85">
        <v>0</v>
      </c>
      <c r="D27" s="85">
        <v>38</v>
      </c>
      <c r="E27" s="85">
        <v>139</v>
      </c>
      <c r="F27" s="85">
        <v>121</v>
      </c>
      <c r="G27" s="85">
        <v>0</v>
      </c>
      <c r="H27" s="85">
        <v>0</v>
      </c>
      <c r="I27" s="76">
        <f>SUM(B27:H27)</f>
        <v>298</v>
      </c>
    </row>
    <row r="28" spans="1:103" ht="17.25" thickTop="1" thickBot="1">
      <c r="A28" s="12">
        <v>2015</v>
      </c>
      <c r="B28" s="85">
        <v>29</v>
      </c>
      <c r="C28" s="85">
        <v>67</v>
      </c>
      <c r="D28" s="85">
        <v>84</v>
      </c>
      <c r="E28" s="85">
        <v>11</v>
      </c>
      <c r="F28" s="85">
        <v>3</v>
      </c>
      <c r="G28" s="85">
        <v>1</v>
      </c>
      <c r="H28" s="85">
        <v>0</v>
      </c>
      <c r="I28" s="76">
        <f>SUM(B28:H28)</f>
        <v>195</v>
      </c>
    </row>
    <row r="29" spans="1:103" ht="17.25" thickTop="1" thickBot="1">
      <c r="A29" s="12">
        <v>2016</v>
      </c>
      <c r="B29" s="85">
        <v>37</v>
      </c>
      <c r="C29" s="85">
        <v>13</v>
      </c>
      <c r="D29" s="85">
        <v>4</v>
      </c>
      <c r="E29" s="85">
        <v>7</v>
      </c>
      <c r="F29" s="85">
        <v>4</v>
      </c>
      <c r="G29" s="85">
        <v>1</v>
      </c>
      <c r="H29" s="85">
        <v>0</v>
      </c>
      <c r="I29" s="76">
        <f>SUM(B29:H29)</f>
        <v>66</v>
      </c>
    </row>
    <row r="30" spans="1:103" ht="17.25" thickTop="1" thickBot="1">
      <c r="A30" s="12">
        <v>2017</v>
      </c>
      <c r="B30" s="85">
        <v>31</v>
      </c>
      <c r="C30" s="85">
        <v>12</v>
      </c>
      <c r="D30" s="85">
        <v>2</v>
      </c>
      <c r="E30" s="85">
        <v>3</v>
      </c>
      <c r="F30" s="85">
        <v>2</v>
      </c>
      <c r="G30" s="85">
        <v>1</v>
      </c>
      <c r="H30" s="85">
        <v>0</v>
      </c>
      <c r="I30" s="76">
        <f>SUM(B30:H30)</f>
        <v>51</v>
      </c>
    </row>
    <row r="31" spans="1:103" ht="15.75" thickTop="1">
      <c r="A31" t="s">
        <v>14</v>
      </c>
      <c r="B31" s="17">
        <f>B30</f>
        <v>31</v>
      </c>
      <c r="C31" s="17">
        <f>C30+B29</f>
        <v>49</v>
      </c>
      <c r="D31" s="17">
        <f>D30+C29+B28</f>
        <v>44</v>
      </c>
      <c r="E31" s="17">
        <f>E30+D29+C28+B27</f>
        <v>74</v>
      </c>
      <c r="F31" s="17">
        <f>F30+E29+D28+C27+B26</f>
        <v>93</v>
      </c>
      <c r="G31" s="17">
        <f>G30+F29+E28+D27+C26</f>
        <v>54</v>
      </c>
      <c r="H31" s="17">
        <f>H30+G29+F28+E27+D26</f>
        <v>143</v>
      </c>
      <c r="I31" s="77">
        <f>B31+C31+D31+E31+F31+G31+H31</f>
        <v>488</v>
      </c>
    </row>
    <row r="32" spans="1:103">
      <c r="A32" t="s">
        <v>15</v>
      </c>
      <c r="B32" s="17">
        <v>79</v>
      </c>
      <c r="C32" s="17">
        <v>82</v>
      </c>
      <c r="D32" s="17">
        <v>86</v>
      </c>
      <c r="E32" s="17">
        <v>89</v>
      </c>
      <c r="F32" s="17">
        <v>89</v>
      </c>
      <c r="G32" s="17">
        <v>88</v>
      </c>
      <c r="H32" s="17">
        <v>87</v>
      </c>
      <c r="I32" s="17">
        <v>600</v>
      </c>
    </row>
    <row r="33" spans="1:103">
      <c r="A33" t="s">
        <v>16</v>
      </c>
      <c r="B33" s="68">
        <f t="shared" ref="B33:I33" si="2">B31/B32*100</f>
        <v>39.24050632911392</v>
      </c>
      <c r="C33" s="68">
        <f t="shared" si="2"/>
        <v>59.756097560975604</v>
      </c>
      <c r="D33" s="68">
        <f t="shared" si="2"/>
        <v>51.162790697674424</v>
      </c>
      <c r="E33" s="78">
        <f t="shared" si="2"/>
        <v>83.146067415730343</v>
      </c>
      <c r="F33" s="78">
        <f t="shared" si="2"/>
        <v>104.49438202247192</v>
      </c>
      <c r="G33" s="68">
        <f t="shared" si="2"/>
        <v>61.363636363636367</v>
      </c>
      <c r="H33" s="78">
        <f t="shared" si="2"/>
        <v>164.36781609195404</v>
      </c>
      <c r="I33" s="78">
        <f t="shared" si="2"/>
        <v>81.333333333333329</v>
      </c>
    </row>
    <row r="34" spans="1:103">
      <c r="A34" t="s">
        <v>17</v>
      </c>
      <c r="B34" s="79">
        <f t="shared" ref="B34:G34" si="3">B32-B31</f>
        <v>48</v>
      </c>
      <c r="C34" s="79">
        <f t="shared" si="3"/>
        <v>33</v>
      </c>
      <c r="D34" s="79">
        <f t="shared" si="3"/>
        <v>42</v>
      </c>
      <c r="E34" s="79">
        <f t="shared" si="3"/>
        <v>15</v>
      </c>
      <c r="F34" s="79" t="s">
        <v>43</v>
      </c>
      <c r="G34" s="79">
        <f t="shared" si="3"/>
        <v>34</v>
      </c>
      <c r="H34" s="79" t="s">
        <v>43</v>
      </c>
      <c r="I34" s="79">
        <f>SUM(B34:H34)</f>
        <v>172</v>
      </c>
    </row>
    <row r="36" spans="1:103">
      <c r="A36" t="s">
        <v>44</v>
      </c>
    </row>
    <row r="37" spans="1:103" ht="15.75" thickBot="1"/>
    <row r="38" spans="1:103" ht="16.5" customHeight="1" thickTop="1">
      <c r="A38" s="58" t="s">
        <v>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60"/>
    </row>
    <row r="39" spans="1:103" ht="15.75" customHeight="1">
      <c r="A39" s="61" t="s">
        <v>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3"/>
    </row>
    <row r="40" spans="1:103" ht="15.75">
      <c r="A40" s="61" t="s">
        <v>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3"/>
    </row>
    <row r="41" spans="1:103" ht="15.75" customHeight="1">
      <c r="A41" s="61" t="s">
        <v>20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3"/>
    </row>
    <row r="42" spans="1:103" ht="16.5" thickBot="1">
      <c r="A42" s="55" t="s">
        <v>26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7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21</v>
      </c>
    </row>
    <row r="44" spans="1:103" ht="17.25" thickTop="1" thickBot="1">
      <c r="A44" s="16">
        <v>2017</v>
      </c>
      <c r="B44" s="16"/>
      <c r="C44" s="20"/>
      <c r="D44" s="27">
        <v>45</v>
      </c>
      <c r="E44" s="27">
        <v>70</v>
      </c>
      <c r="F44" s="27">
        <v>71</v>
      </c>
      <c r="G44" s="27">
        <v>13</v>
      </c>
      <c r="H44" s="64"/>
      <c r="I44" s="64">
        <f>SUM(D44:H44)</f>
        <v>199</v>
      </c>
    </row>
    <row r="45" spans="1:103" ht="17.25" thickTop="1" thickBot="1">
      <c r="A45" t="s">
        <v>14</v>
      </c>
      <c r="B45" s="4"/>
      <c r="C45" s="4"/>
      <c r="D45" s="27">
        <f>D44</f>
        <v>45</v>
      </c>
      <c r="E45" s="27">
        <f>E44</f>
        <v>70</v>
      </c>
      <c r="F45" s="27">
        <f>F44</f>
        <v>71</v>
      </c>
      <c r="G45" s="27">
        <v>13</v>
      </c>
      <c r="H45" s="64"/>
      <c r="I45" s="64">
        <f>SUM(D45:H45)</f>
        <v>199</v>
      </c>
    </row>
    <row r="46" spans="1:103" ht="17.25" thickTop="1" thickBot="1">
      <c r="A46" s="18" t="s">
        <v>15</v>
      </c>
      <c r="B46" s="19"/>
      <c r="C46" s="19"/>
      <c r="D46" s="50">
        <v>86</v>
      </c>
      <c r="E46" s="31">
        <v>89</v>
      </c>
      <c r="F46" s="31">
        <v>89</v>
      </c>
      <c r="G46" s="50">
        <v>89</v>
      </c>
      <c r="H46" s="53"/>
      <c r="I46" s="53">
        <f>SUM(D46:H46)</f>
        <v>353</v>
      </c>
    </row>
    <row r="47" spans="1:103" ht="16.5" thickTop="1" thickBot="1">
      <c r="A47" t="s">
        <v>16</v>
      </c>
      <c r="B47" s="8"/>
      <c r="C47" s="8"/>
      <c r="D47" s="51">
        <f>D45/D46*100</f>
        <v>52.325581395348841</v>
      </c>
      <c r="E47" s="51">
        <f t="shared" ref="E47:I47" si="4">E45/E46*100</f>
        <v>78.651685393258433</v>
      </c>
      <c r="F47" s="51">
        <f t="shared" si="4"/>
        <v>79.775280898876403</v>
      </c>
      <c r="G47" s="51">
        <f t="shared" si="4"/>
        <v>14.606741573033707</v>
      </c>
      <c r="H47" s="51"/>
      <c r="I47" s="51">
        <f t="shared" si="4"/>
        <v>56.373937677053817</v>
      </c>
    </row>
    <row r="48" spans="1:103" ht="15.75" thickTop="1">
      <c r="A48" t="s">
        <v>17</v>
      </c>
      <c r="B48" s="7"/>
      <c r="C48" s="7"/>
      <c r="D48" s="17">
        <f>D46-D45</f>
        <v>41</v>
      </c>
      <c r="E48" s="17">
        <f t="shared" ref="E48:I48" si="5">E46-E45</f>
        <v>19</v>
      </c>
      <c r="F48" s="17">
        <f t="shared" si="5"/>
        <v>18</v>
      </c>
      <c r="G48" s="17">
        <f t="shared" si="5"/>
        <v>76</v>
      </c>
      <c r="H48" s="17"/>
      <c r="I48" s="17">
        <f t="shared" si="5"/>
        <v>154</v>
      </c>
    </row>
    <row r="50" spans="1:1">
      <c r="A50" t="s">
        <v>44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50"/>
  <sheetViews>
    <sheetView topLeftCell="A25" workbookViewId="0">
      <selection activeCell="A50" sqref="A50"/>
    </sheetView>
  </sheetViews>
  <sheetFormatPr defaultRowHeight="15"/>
  <cols>
    <col min="1" max="1" width="27.28515625" customWidth="1"/>
  </cols>
  <sheetData>
    <row r="1" spans="1:103" ht="15.75" thickBot="1">
      <c r="A1" t="s">
        <v>29</v>
      </c>
    </row>
    <row r="2" spans="1:103" ht="16.5" thickTop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60"/>
    </row>
    <row r="3" spans="1:103" ht="15.75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</row>
    <row r="4" spans="1:103" ht="15.7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</row>
    <row r="5" spans="1:103" ht="15.75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3"/>
    </row>
    <row r="6" spans="1:103" ht="16.5" thickBot="1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7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</row>
    <row r="9" spans="1:103" ht="17.25" thickTop="1" thickBot="1">
      <c r="A9" s="12">
        <v>2014</v>
      </c>
      <c r="B9" s="85">
        <v>0</v>
      </c>
      <c r="C9" s="85">
        <v>0</v>
      </c>
      <c r="D9" s="85">
        <v>211</v>
      </c>
      <c r="E9" s="85">
        <v>256</v>
      </c>
      <c r="F9" s="85">
        <v>248</v>
      </c>
      <c r="G9" s="85">
        <v>0</v>
      </c>
      <c r="H9" s="85">
        <v>0</v>
      </c>
      <c r="I9" s="76">
        <f>SUM(B9:H9)</f>
        <v>715</v>
      </c>
    </row>
    <row r="10" spans="1:103" ht="17.25" thickTop="1" thickBot="1">
      <c r="A10" s="12">
        <v>2015</v>
      </c>
      <c r="B10" s="85">
        <v>181</v>
      </c>
      <c r="C10" s="85">
        <v>180</v>
      </c>
      <c r="D10" s="85">
        <v>133</v>
      </c>
      <c r="E10" s="85">
        <v>6</v>
      </c>
      <c r="F10" s="85">
        <v>3</v>
      </c>
      <c r="G10" s="85">
        <v>0</v>
      </c>
      <c r="H10" s="85">
        <v>0</v>
      </c>
      <c r="I10" s="76">
        <f>SUM(B10:H10)</f>
        <v>503</v>
      </c>
    </row>
    <row r="11" spans="1:103" ht="17.25" thickTop="1" thickBot="1">
      <c r="A11" s="12">
        <v>2016</v>
      </c>
      <c r="B11" s="85">
        <v>51</v>
      </c>
      <c r="C11" s="85">
        <v>14</v>
      </c>
      <c r="D11" s="85">
        <v>1</v>
      </c>
      <c r="E11" s="85">
        <v>0</v>
      </c>
      <c r="F11" s="85">
        <v>1</v>
      </c>
      <c r="G11" s="85">
        <v>0</v>
      </c>
      <c r="H11" s="85">
        <v>0</v>
      </c>
      <c r="I11" s="76">
        <f>SUM(B11:H11)</f>
        <v>67</v>
      </c>
    </row>
    <row r="12" spans="1:103" ht="17.25" thickTop="1" thickBot="1">
      <c r="A12" s="12">
        <v>2017</v>
      </c>
      <c r="B12" s="85">
        <v>46</v>
      </c>
      <c r="C12" s="85">
        <v>8</v>
      </c>
      <c r="D12" s="85">
        <v>0</v>
      </c>
      <c r="E12" s="85">
        <v>5</v>
      </c>
      <c r="F12" s="85">
        <v>3</v>
      </c>
      <c r="G12" s="85">
        <v>1</v>
      </c>
      <c r="H12" s="85">
        <v>0</v>
      </c>
      <c r="I12" s="76">
        <f>SUM(B12:H12)</f>
        <v>63</v>
      </c>
    </row>
    <row r="13" spans="1:103" ht="15.75" thickTop="1">
      <c r="A13" t="s">
        <v>14</v>
      </c>
      <c r="B13" s="17">
        <f>B12</f>
        <v>46</v>
      </c>
      <c r="C13" s="17">
        <f>C12+B11</f>
        <v>59</v>
      </c>
      <c r="D13" s="17">
        <f>D12+C11+B10</f>
        <v>195</v>
      </c>
      <c r="E13" s="17">
        <f>E12+D11+C10+B9</f>
        <v>186</v>
      </c>
      <c r="F13" s="17">
        <f>F12+E11+D10+C9+B8</f>
        <v>136</v>
      </c>
      <c r="G13" s="17">
        <f>G12+F11+E10+D9+C8</f>
        <v>219</v>
      </c>
      <c r="H13" s="17">
        <f>H12+G11+F10+E9+D8</f>
        <v>259</v>
      </c>
      <c r="I13" s="77">
        <f>B13+C13+D13+E13+F13+G13+H13</f>
        <v>1100</v>
      </c>
    </row>
    <row r="14" spans="1:103">
      <c r="A14" t="s">
        <v>15</v>
      </c>
      <c r="B14" s="17">
        <v>192</v>
      </c>
      <c r="C14" s="17">
        <v>197</v>
      </c>
      <c r="D14" s="17">
        <v>201</v>
      </c>
      <c r="E14" s="17">
        <v>203</v>
      </c>
      <c r="F14" s="17">
        <v>199</v>
      </c>
      <c r="G14" s="17">
        <v>192</v>
      </c>
      <c r="H14" s="17">
        <v>185</v>
      </c>
      <c r="I14" s="17">
        <v>1369</v>
      </c>
    </row>
    <row r="15" spans="1:103">
      <c r="A15" t="s">
        <v>16</v>
      </c>
      <c r="B15" s="68">
        <f t="shared" ref="B15:I15" si="0">B13/B14*100</f>
        <v>23.958333333333336</v>
      </c>
      <c r="C15" s="68">
        <f t="shared" si="0"/>
        <v>29.949238578680205</v>
      </c>
      <c r="D15" s="78">
        <f t="shared" si="0"/>
        <v>97.014925373134332</v>
      </c>
      <c r="E15" s="78">
        <f t="shared" si="0"/>
        <v>91.62561576354679</v>
      </c>
      <c r="F15" s="68">
        <f t="shared" si="0"/>
        <v>68.341708542713562</v>
      </c>
      <c r="G15" s="78">
        <f t="shared" si="0"/>
        <v>114.0625</v>
      </c>
      <c r="H15" s="78">
        <f t="shared" si="0"/>
        <v>140</v>
      </c>
      <c r="I15" s="78">
        <f t="shared" si="0"/>
        <v>80.350620891161427</v>
      </c>
    </row>
    <row r="16" spans="1:103">
      <c r="A16" t="s">
        <v>17</v>
      </c>
      <c r="B16" s="79">
        <f t="shared" ref="B16:C16" si="1">B14-B13</f>
        <v>146</v>
      </c>
      <c r="C16" s="79">
        <f t="shared" si="1"/>
        <v>138</v>
      </c>
      <c r="D16" s="79">
        <f>D14-D13</f>
        <v>6</v>
      </c>
      <c r="E16" s="79">
        <f>E14-E13</f>
        <v>17</v>
      </c>
      <c r="F16" s="79">
        <f>F14-F13</f>
        <v>63</v>
      </c>
      <c r="G16" s="79" t="s">
        <v>43</v>
      </c>
      <c r="H16" s="79" t="s">
        <v>43</v>
      </c>
      <c r="I16" s="79">
        <f>SUM(B16:H16)</f>
        <v>370</v>
      </c>
    </row>
    <row r="18" spans="1:103">
      <c r="A18" t="s">
        <v>44</v>
      </c>
    </row>
    <row r="19" spans="1:103" ht="15.75" thickBot="1"/>
    <row r="20" spans="1:103" ht="16.5" thickTop="1">
      <c r="A20" s="58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>
      <c r="A21" s="61" t="s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3" ht="15.7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</row>
    <row r="23" spans="1:103" ht="15.75">
      <c r="A23" s="61" t="s">
        <v>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3"/>
    </row>
    <row r="24" spans="1:103" ht="16.5" thickBot="1">
      <c r="A24" s="55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7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</row>
    <row r="27" spans="1:103" ht="17.25" thickTop="1" thickBot="1">
      <c r="A27" s="12">
        <v>2014</v>
      </c>
      <c r="B27" s="85">
        <v>0</v>
      </c>
      <c r="C27" s="85">
        <v>0</v>
      </c>
      <c r="D27" s="85">
        <v>138</v>
      </c>
      <c r="E27" s="85">
        <v>199</v>
      </c>
      <c r="F27" s="85">
        <v>174</v>
      </c>
      <c r="G27" s="85">
        <v>0</v>
      </c>
      <c r="H27" s="75">
        <v>0</v>
      </c>
      <c r="I27" s="76">
        <f>SUM(B27:H27)</f>
        <v>511</v>
      </c>
    </row>
    <row r="28" spans="1:103" ht="17.25" thickTop="1" thickBot="1">
      <c r="A28" s="12">
        <v>2015</v>
      </c>
      <c r="B28" s="85">
        <v>43</v>
      </c>
      <c r="C28" s="85">
        <v>118</v>
      </c>
      <c r="D28" s="85">
        <v>131</v>
      </c>
      <c r="E28" s="85">
        <v>26</v>
      </c>
      <c r="F28" s="85">
        <v>7</v>
      </c>
      <c r="G28" s="85">
        <v>0</v>
      </c>
      <c r="H28" s="75">
        <v>0</v>
      </c>
      <c r="I28" s="76">
        <f>SUM(B28:H28)</f>
        <v>325</v>
      </c>
    </row>
    <row r="29" spans="1:103" ht="17.25" thickTop="1" thickBot="1">
      <c r="A29" s="12">
        <v>2016</v>
      </c>
      <c r="B29" s="85">
        <v>24</v>
      </c>
      <c r="C29" s="85">
        <v>31</v>
      </c>
      <c r="D29" s="85">
        <v>13</v>
      </c>
      <c r="E29" s="85">
        <v>4</v>
      </c>
      <c r="F29" s="85">
        <v>1</v>
      </c>
      <c r="G29" s="85">
        <v>0</v>
      </c>
      <c r="H29" s="75">
        <v>0</v>
      </c>
      <c r="I29" s="76">
        <f>SUM(B29:H29)</f>
        <v>73</v>
      </c>
    </row>
    <row r="30" spans="1:103" ht="17.25" thickTop="1" thickBot="1">
      <c r="A30" s="12">
        <v>2017</v>
      </c>
      <c r="B30" s="85">
        <v>18</v>
      </c>
      <c r="C30" s="85">
        <v>12</v>
      </c>
      <c r="D30" s="85">
        <v>6</v>
      </c>
      <c r="E30" s="85">
        <v>3</v>
      </c>
      <c r="F30" s="85">
        <v>5</v>
      </c>
      <c r="G30" s="85">
        <v>0</v>
      </c>
      <c r="H30" s="75">
        <v>0</v>
      </c>
      <c r="I30" s="76">
        <f>SUM(B30:H30)</f>
        <v>44</v>
      </c>
    </row>
    <row r="31" spans="1:103" ht="15.75" thickTop="1">
      <c r="A31" t="s">
        <v>14</v>
      </c>
      <c r="B31" s="17">
        <f>B30</f>
        <v>18</v>
      </c>
      <c r="C31" s="17">
        <f>C30+B29</f>
        <v>36</v>
      </c>
      <c r="D31" s="17">
        <f>D30+C29+B28</f>
        <v>80</v>
      </c>
      <c r="E31" s="17">
        <f>E30+D29+C28+B27</f>
        <v>134</v>
      </c>
      <c r="F31" s="17">
        <f>F30+E29+D28+C27+B26</f>
        <v>140</v>
      </c>
      <c r="G31" s="17">
        <f>G30+F29+E28+D27+C26</f>
        <v>165</v>
      </c>
      <c r="H31" s="17">
        <f>H30+G29+F28+E27+D26</f>
        <v>206</v>
      </c>
      <c r="I31" s="77">
        <f>B31+C31+D31+E31+F31+G31+H31</f>
        <v>779</v>
      </c>
    </row>
    <row r="32" spans="1:103">
      <c r="A32" t="s">
        <v>15</v>
      </c>
      <c r="B32" s="17">
        <v>192</v>
      </c>
      <c r="C32" s="17">
        <v>197</v>
      </c>
      <c r="D32" s="17">
        <v>201</v>
      </c>
      <c r="E32" s="17">
        <v>203</v>
      </c>
      <c r="F32" s="17">
        <v>199</v>
      </c>
      <c r="G32" s="17">
        <v>192</v>
      </c>
      <c r="H32" s="17">
        <v>185</v>
      </c>
      <c r="I32" s="17">
        <v>1369</v>
      </c>
    </row>
    <row r="33" spans="1:103">
      <c r="A33" t="s">
        <v>16</v>
      </c>
      <c r="B33" s="68">
        <f t="shared" ref="B33:I33" si="2">B31/B32*100</f>
        <v>9.375</v>
      </c>
      <c r="C33" s="68">
        <f t="shared" si="2"/>
        <v>18.274111675126903</v>
      </c>
      <c r="D33" s="68">
        <f t="shared" si="2"/>
        <v>39.800995024875625</v>
      </c>
      <c r="E33" s="68">
        <f t="shared" si="2"/>
        <v>66.009852216748769</v>
      </c>
      <c r="F33" s="68">
        <f t="shared" si="2"/>
        <v>70.35175879396985</v>
      </c>
      <c r="G33" s="78">
        <f t="shared" si="2"/>
        <v>85.9375</v>
      </c>
      <c r="H33" s="78">
        <f t="shared" si="2"/>
        <v>111.35135135135134</v>
      </c>
      <c r="I33" s="68">
        <f t="shared" si="2"/>
        <v>56.902848794740692</v>
      </c>
    </row>
    <row r="34" spans="1:103">
      <c r="A34" t="s">
        <v>17</v>
      </c>
      <c r="B34" s="79">
        <f t="shared" ref="B34:G34" si="3">B32-B31</f>
        <v>174</v>
      </c>
      <c r="C34" s="79">
        <f t="shared" si="3"/>
        <v>161</v>
      </c>
      <c r="D34" s="79">
        <f t="shared" si="3"/>
        <v>121</v>
      </c>
      <c r="E34" s="79">
        <f t="shared" si="3"/>
        <v>69</v>
      </c>
      <c r="F34" s="79">
        <f t="shared" si="3"/>
        <v>59</v>
      </c>
      <c r="G34" s="79">
        <f t="shared" si="3"/>
        <v>27</v>
      </c>
      <c r="H34" s="79" t="s">
        <v>43</v>
      </c>
      <c r="I34" s="79">
        <f>SUM(B34:H34)</f>
        <v>611</v>
      </c>
    </row>
    <row r="36" spans="1:103">
      <c r="A36" t="s">
        <v>44</v>
      </c>
    </row>
    <row r="37" spans="1:103" ht="15.75" thickBot="1"/>
    <row r="38" spans="1:103" ht="16.5" thickTop="1">
      <c r="A38" s="58" t="s">
        <v>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60"/>
    </row>
    <row r="39" spans="1:103" ht="15.75">
      <c r="A39" s="61" t="s">
        <v>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3"/>
    </row>
    <row r="40" spans="1:103" ht="15.75">
      <c r="A40" s="61" t="s">
        <v>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3"/>
    </row>
    <row r="41" spans="1:103" ht="15.75">
      <c r="A41" s="61" t="s">
        <v>20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3"/>
    </row>
    <row r="42" spans="1:103" ht="16.5" thickBot="1">
      <c r="A42" s="55" t="s">
        <v>26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7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21</v>
      </c>
    </row>
    <row r="44" spans="1:103" ht="17.25" thickTop="1" thickBot="1">
      <c r="A44" s="16">
        <v>2017</v>
      </c>
      <c r="B44" s="16"/>
      <c r="C44" s="20"/>
      <c r="D44" s="27">
        <v>41</v>
      </c>
      <c r="E44" s="27">
        <v>50</v>
      </c>
      <c r="F44" s="27">
        <v>52</v>
      </c>
      <c r="G44" s="27">
        <v>17</v>
      </c>
      <c r="H44" s="64"/>
      <c r="I44" s="64">
        <f>SUM(D44:H44)</f>
        <v>160</v>
      </c>
    </row>
    <row r="45" spans="1:103" ht="17.25" thickTop="1" thickBot="1">
      <c r="A45" t="s">
        <v>14</v>
      </c>
      <c r="B45" s="4"/>
      <c r="C45" s="4"/>
      <c r="D45" s="27">
        <f>D44</f>
        <v>41</v>
      </c>
      <c r="E45" s="27">
        <f>E44</f>
        <v>50</v>
      </c>
      <c r="F45" s="27">
        <f>F44</f>
        <v>52</v>
      </c>
      <c r="G45" s="27">
        <f>G44</f>
        <v>17</v>
      </c>
      <c r="H45" s="64"/>
      <c r="I45" s="64">
        <f>SUM(D45:H45)</f>
        <v>160</v>
      </c>
    </row>
    <row r="46" spans="1:103" ht="17.25" thickTop="1" thickBot="1">
      <c r="A46" s="18" t="s">
        <v>15</v>
      </c>
      <c r="B46" s="19"/>
      <c r="C46" s="19"/>
      <c r="D46" s="50">
        <v>210</v>
      </c>
      <c r="E46" s="31">
        <v>212</v>
      </c>
      <c r="F46" s="31">
        <v>213</v>
      </c>
      <c r="G46" s="50">
        <v>201</v>
      </c>
      <c r="H46" s="67"/>
      <c r="I46" s="67">
        <f>SUM(D46:H46)</f>
        <v>836</v>
      </c>
    </row>
    <row r="47" spans="1:103" ht="16.5" thickTop="1" thickBot="1">
      <c r="A47" t="s">
        <v>16</v>
      </c>
      <c r="B47" s="8"/>
      <c r="C47" s="8"/>
      <c r="D47" s="51">
        <f>D45/D46*100</f>
        <v>19.523809523809526</v>
      </c>
      <c r="E47" s="51">
        <f t="shared" ref="E47:I47" si="4">E45/E46*100</f>
        <v>23.584905660377359</v>
      </c>
      <c r="F47" s="51">
        <f t="shared" si="4"/>
        <v>24.413145539906104</v>
      </c>
      <c r="G47" s="51">
        <f t="shared" si="4"/>
        <v>8.4577114427860707</v>
      </c>
      <c r="H47" s="51"/>
      <c r="I47" s="51">
        <f t="shared" si="4"/>
        <v>19.138755980861244</v>
      </c>
    </row>
    <row r="48" spans="1:103" ht="15.75" thickTop="1">
      <c r="A48" t="s">
        <v>17</v>
      </c>
      <c r="B48" s="7"/>
      <c r="C48" s="7"/>
      <c r="D48" s="17">
        <f>D46-D45</f>
        <v>169</v>
      </c>
      <c r="E48" s="17">
        <f t="shared" ref="E48:I48" si="5">E46-E45</f>
        <v>162</v>
      </c>
      <c r="F48" s="17">
        <f t="shared" si="5"/>
        <v>161</v>
      </c>
      <c r="G48" s="17">
        <f t="shared" si="5"/>
        <v>184</v>
      </c>
      <c r="H48" s="17"/>
      <c r="I48" s="17">
        <f t="shared" si="5"/>
        <v>676</v>
      </c>
    </row>
    <row r="50" spans="1:1">
      <c r="A50" t="s">
        <v>44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Y50"/>
  <sheetViews>
    <sheetView topLeftCell="A31" workbookViewId="0">
      <selection activeCell="A50" sqref="A50"/>
    </sheetView>
  </sheetViews>
  <sheetFormatPr defaultRowHeight="15"/>
  <cols>
    <col min="1" max="1" width="26.28515625" customWidth="1"/>
    <col min="9" max="9" width="10" customWidth="1"/>
  </cols>
  <sheetData>
    <row r="1" spans="1:103" ht="15.75" thickBot="1">
      <c r="A1" t="s">
        <v>30</v>
      </c>
    </row>
    <row r="2" spans="1:103" ht="16.5" thickTop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60"/>
    </row>
    <row r="3" spans="1:103" ht="15.75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</row>
    <row r="4" spans="1:103" ht="15.7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</row>
    <row r="5" spans="1:103" ht="15.75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3"/>
    </row>
    <row r="6" spans="1:103" ht="16.5" thickBot="1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7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</row>
    <row r="9" spans="1:103" ht="17.25" thickTop="1" thickBot="1">
      <c r="A9" s="12">
        <v>2014</v>
      </c>
      <c r="B9" s="85">
        <v>0</v>
      </c>
      <c r="C9" s="85">
        <v>0</v>
      </c>
      <c r="D9" s="85">
        <v>190</v>
      </c>
      <c r="E9" s="85">
        <v>154</v>
      </c>
      <c r="F9" s="85">
        <v>124</v>
      </c>
      <c r="G9" s="75">
        <v>0</v>
      </c>
      <c r="H9" s="75">
        <v>0</v>
      </c>
      <c r="I9" s="76">
        <f>SUM(B9:H9)</f>
        <v>468</v>
      </c>
    </row>
    <row r="10" spans="1:103" ht="17.25" thickTop="1" thickBot="1">
      <c r="A10" s="12">
        <v>2015</v>
      </c>
      <c r="B10" s="85">
        <v>196</v>
      </c>
      <c r="C10" s="85">
        <v>149</v>
      </c>
      <c r="D10" s="85">
        <v>57</v>
      </c>
      <c r="E10" s="85">
        <v>1</v>
      </c>
      <c r="F10" s="85">
        <v>5</v>
      </c>
      <c r="G10" s="75">
        <v>0</v>
      </c>
      <c r="H10" s="75">
        <v>0</v>
      </c>
      <c r="I10" s="76">
        <f>SUM(B10:H10)</f>
        <v>408</v>
      </c>
    </row>
    <row r="11" spans="1:103" ht="17.25" thickTop="1" thickBot="1">
      <c r="A11" s="12">
        <v>2016</v>
      </c>
      <c r="B11" s="85">
        <v>109</v>
      </c>
      <c r="C11" s="85">
        <v>7</v>
      </c>
      <c r="D11" s="85">
        <v>3</v>
      </c>
      <c r="E11" s="85">
        <v>3</v>
      </c>
      <c r="F11" s="85">
        <v>0</v>
      </c>
      <c r="G11" s="75">
        <v>0</v>
      </c>
      <c r="H11" s="75">
        <v>0</v>
      </c>
      <c r="I11" s="76">
        <f>SUM(B11:H11)</f>
        <v>122</v>
      </c>
    </row>
    <row r="12" spans="1:103" ht="17.25" thickTop="1" thickBot="1">
      <c r="A12" s="12">
        <v>2017</v>
      </c>
      <c r="B12" s="85">
        <v>92</v>
      </c>
      <c r="C12" s="85">
        <v>12</v>
      </c>
      <c r="D12" s="85">
        <v>5</v>
      </c>
      <c r="E12" s="85">
        <v>3</v>
      </c>
      <c r="F12" s="85">
        <v>4</v>
      </c>
      <c r="G12" s="85">
        <v>0</v>
      </c>
      <c r="H12" s="75">
        <v>0</v>
      </c>
      <c r="I12" s="15">
        <f>SUM(B12:H12)</f>
        <v>116</v>
      </c>
    </row>
    <row r="13" spans="1:103" ht="15.75" thickTop="1">
      <c r="A13" t="s">
        <v>14</v>
      </c>
      <c r="B13" s="17">
        <f>B12</f>
        <v>92</v>
      </c>
      <c r="C13" s="17">
        <f>C12+B11</f>
        <v>121</v>
      </c>
      <c r="D13" s="17">
        <f>D12+C11+B10</f>
        <v>208</v>
      </c>
      <c r="E13" s="17">
        <f>E12+D11+C10+B9</f>
        <v>155</v>
      </c>
      <c r="F13" s="17">
        <f>F12+E11+D10+C9+B8</f>
        <v>64</v>
      </c>
      <c r="G13" s="17">
        <f>G12+F11+E10+D9+C8</f>
        <v>191</v>
      </c>
      <c r="H13" s="17">
        <f>H12+G11+F10+E9+D8</f>
        <v>159</v>
      </c>
      <c r="I13" s="77">
        <f>B13+C13+D13+E13+F13+G13+H13</f>
        <v>990</v>
      </c>
    </row>
    <row r="14" spans="1:103">
      <c r="A14" t="s">
        <v>15</v>
      </c>
      <c r="B14" s="17">
        <v>133</v>
      </c>
      <c r="C14" s="17">
        <v>138</v>
      </c>
      <c r="D14" s="17">
        <v>143</v>
      </c>
      <c r="E14" s="17">
        <v>147</v>
      </c>
      <c r="F14" s="17">
        <v>150</v>
      </c>
      <c r="G14" s="17">
        <v>152</v>
      </c>
      <c r="H14" s="17">
        <v>153</v>
      </c>
      <c r="I14" s="17">
        <v>1016</v>
      </c>
    </row>
    <row r="15" spans="1:103">
      <c r="A15" t="s">
        <v>16</v>
      </c>
      <c r="B15" s="68">
        <f t="shared" ref="B15:I15" si="0">B13/B14*100</f>
        <v>69.172932330827066</v>
      </c>
      <c r="C15" s="78">
        <f t="shared" si="0"/>
        <v>87.681159420289859</v>
      </c>
      <c r="D15" s="78">
        <f t="shared" si="0"/>
        <v>145.45454545454547</v>
      </c>
      <c r="E15" s="78">
        <f t="shared" si="0"/>
        <v>105.44217687074831</v>
      </c>
      <c r="F15" s="68">
        <f t="shared" si="0"/>
        <v>42.666666666666671</v>
      </c>
      <c r="G15" s="78">
        <f t="shared" si="0"/>
        <v>125.6578947368421</v>
      </c>
      <c r="H15" s="78">
        <f t="shared" si="0"/>
        <v>103.92156862745099</v>
      </c>
      <c r="I15" s="78">
        <f t="shared" si="0"/>
        <v>97.440944881889763</v>
      </c>
    </row>
    <row r="16" spans="1:103">
      <c r="A16" t="s">
        <v>17</v>
      </c>
      <c r="B16" s="79">
        <f t="shared" ref="B16:C16" si="1">B14-B13</f>
        <v>41</v>
      </c>
      <c r="C16" s="79">
        <f t="shared" si="1"/>
        <v>17</v>
      </c>
      <c r="D16" s="79">
        <v>0</v>
      </c>
      <c r="E16" s="79">
        <v>0</v>
      </c>
      <c r="F16" s="79">
        <f>F14-F13</f>
        <v>86</v>
      </c>
      <c r="G16" s="79" t="s">
        <v>43</v>
      </c>
      <c r="H16" s="79" t="s">
        <v>43</v>
      </c>
      <c r="I16" s="79">
        <f>SUM(B16:H16)</f>
        <v>144</v>
      </c>
    </row>
    <row r="18" spans="1:103">
      <c r="A18" t="s">
        <v>44</v>
      </c>
    </row>
    <row r="19" spans="1:103" ht="15.75" thickBot="1"/>
    <row r="20" spans="1:103" ht="16.5" thickTop="1">
      <c r="A20" s="58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>
      <c r="A21" s="61" t="s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3" ht="15.7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</row>
    <row r="23" spans="1:103" ht="15.75">
      <c r="A23" s="61" t="s">
        <v>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3"/>
    </row>
    <row r="24" spans="1:103" ht="16.5" thickBot="1">
      <c r="A24" s="55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7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2">
        <v>2014</v>
      </c>
      <c r="B27" s="13">
        <v>0</v>
      </c>
      <c r="C27" s="13">
        <v>0</v>
      </c>
      <c r="D27" s="13">
        <v>72</v>
      </c>
      <c r="E27" s="13">
        <v>139</v>
      </c>
      <c r="F27" s="13">
        <v>156</v>
      </c>
      <c r="G27" s="13">
        <v>44</v>
      </c>
      <c r="H27" s="2">
        <v>0</v>
      </c>
      <c r="I27" s="3">
        <f>SUM(B27:H27)</f>
        <v>411</v>
      </c>
    </row>
    <row r="28" spans="1:103" ht="17.25" thickTop="1" thickBot="1">
      <c r="A28" s="12">
        <v>2015</v>
      </c>
      <c r="B28" s="13">
        <v>67</v>
      </c>
      <c r="C28" s="13">
        <v>140</v>
      </c>
      <c r="D28" s="13">
        <v>145</v>
      </c>
      <c r="E28" s="13">
        <v>31</v>
      </c>
      <c r="F28" s="13">
        <v>5</v>
      </c>
      <c r="G28" s="13">
        <v>4</v>
      </c>
      <c r="H28" s="2">
        <v>0</v>
      </c>
      <c r="I28" s="3">
        <f>SUM(B28:H28)</f>
        <v>392</v>
      </c>
    </row>
    <row r="29" spans="1:103" ht="17.25" thickTop="1" thickBot="1">
      <c r="A29" s="12">
        <v>2016</v>
      </c>
      <c r="B29" s="13">
        <v>49</v>
      </c>
      <c r="C29" s="13">
        <v>17</v>
      </c>
      <c r="D29" s="13">
        <v>7</v>
      </c>
      <c r="E29" s="13">
        <v>6</v>
      </c>
      <c r="F29" s="13">
        <v>2</v>
      </c>
      <c r="G29" s="13">
        <v>4</v>
      </c>
      <c r="H29" s="2">
        <v>0</v>
      </c>
      <c r="I29" s="3">
        <f>SUM(B29:H29)</f>
        <v>85</v>
      </c>
    </row>
    <row r="30" spans="1:103" ht="17.25" thickTop="1" thickBot="1">
      <c r="A30" s="12">
        <v>2017</v>
      </c>
      <c r="B30" s="13">
        <v>58</v>
      </c>
      <c r="C30" s="13">
        <v>30</v>
      </c>
      <c r="D30" s="13">
        <v>9</v>
      </c>
      <c r="E30" s="13">
        <v>5</v>
      </c>
      <c r="F30" s="13">
        <v>4</v>
      </c>
      <c r="G30" s="13">
        <v>0</v>
      </c>
      <c r="H30" s="2">
        <v>0</v>
      </c>
      <c r="I30" s="3">
        <f>SUM(B30:H30)</f>
        <v>106</v>
      </c>
    </row>
    <row r="31" spans="1:103" ht="15.75" thickTop="1">
      <c r="A31" t="s">
        <v>14</v>
      </c>
      <c r="B31" s="4">
        <f>B30</f>
        <v>58</v>
      </c>
      <c r="C31" s="4">
        <f>C30+B29</f>
        <v>79</v>
      </c>
      <c r="D31" s="4">
        <f>D30+C29+B28</f>
        <v>93</v>
      </c>
      <c r="E31" s="4">
        <f>E30+D29+C28+B27</f>
        <v>152</v>
      </c>
      <c r="F31" s="4">
        <f>F30+E29+D28+C27+B26</f>
        <v>155</v>
      </c>
      <c r="G31" s="4">
        <f>G30+F29+E28+D27+C26</f>
        <v>105</v>
      </c>
      <c r="H31" s="4">
        <f>H30+G29+F28+E27+D26</f>
        <v>148</v>
      </c>
      <c r="I31" s="5">
        <f>B31+C31+D31+E31+F31+G31+H31</f>
        <v>790</v>
      </c>
    </row>
    <row r="32" spans="1:103">
      <c r="A32" t="s">
        <v>15</v>
      </c>
      <c r="B32" s="4">
        <v>133</v>
      </c>
      <c r="C32" s="4">
        <v>138</v>
      </c>
      <c r="D32" s="4">
        <v>143</v>
      </c>
      <c r="E32" s="4">
        <v>147</v>
      </c>
      <c r="F32" s="4">
        <v>150</v>
      </c>
      <c r="G32" s="4">
        <v>152</v>
      </c>
      <c r="H32" s="4">
        <v>153</v>
      </c>
      <c r="I32" s="4">
        <v>1016</v>
      </c>
    </row>
    <row r="33" spans="1:103">
      <c r="A33" t="s">
        <v>16</v>
      </c>
      <c r="B33" s="9">
        <f t="shared" ref="B33:I33" si="2">B31/B32*100</f>
        <v>43.609022556390975</v>
      </c>
      <c r="C33" s="9">
        <f t="shared" si="2"/>
        <v>57.246376811594203</v>
      </c>
      <c r="D33" s="9">
        <f t="shared" si="2"/>
        <v>65.034965034965026</v>
      </c>
      <c r="E33" s="10">
        <f t="shared" si="2"/>
        <v>103.4013605442177</v>
      </c>
      <c r="F33" s="10">
        <f t="shared" si="2"/>
        <v>103.33333333333334</v>
      </c>
      <c r="G33" s="9">
        <f t="shared" si="2"/>
        <v>69.078947368421055</v>
      </c>
      <c r="H33" s="10">
        <f t="shared" si="2"/>
        <v>96.732026143790847</v>
      </c>
      <c r="I33" s="9">
        <f t="shared" si="2"/>
        <v>77.755905511811022</v>
      </c>
    </row>
    <row r="34" spans="1:103">
      <c r="A34" t="s">
        <v>17</v>
      </c>
      <c r="B34" s="7">
        <f t="shared" ref="B34:H34" si="3">B32-B31</f>
        <v>75</v>
      </c>
      <c r="C34" s="7">
        <f t="shared" si="3"/>
        <v>59</v>
      </c>
      <c r="D34" s="7">
        <f t="shared" si="3"/>
        <v>50</v>
      </c>
      <c r="E34" s="7" t="s">
        <v>43</v>
      </c>
      <c r="F34" s="7" t="s">
        <v>43</v>
      </c>
      <c r="G34" s="7">
        <f t="shared" si="3"/>
        <v>47</v>
      </c>
      <c r="H34" s="7">
        <f t="shared" si="3"/>
        <v>5</v>
      </c>
      <c r="I34" s="7">
        <f>SUM(B34:H34)</f>
        <v>236</v>
      </c>
    </row>
    <row r="36" spans="1:103">
      <c r="A36" t="s">
        <v>44</v>
      </c>
    </row>
    <row r="37" spans="1:103" ht="15.75" thickBot="1"/>
    <row r="38" spans="1:103" ht="16.5" thickTop="1">
      <c r="A38" s="58" t="s">
        <v>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60"/>
    </row>
    <row r="39" spans="1:103" ht="15.75">
      <c r="A39" s="61" t="s">
        <v>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3"/>
    </row>
    <row r="40" spans="1:103" ht="15.75">
      <c r="A40" s="61" t="s">
        <v>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3"/>
    </row>
    <row r="41" spans="1:103" ht="15.75">
      <c r="A41" s="61" t="s">
        <v>20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3"/>
    </row>
    <row r="42" spans="1:103" ht="16.5" thickBot="1">
      <c r="A42" s="55" t="s">
        <v>26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7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21</v>
      </c>
    </row>
    <row r="44" spans="1:103" ht="17.25" thickTop="1" thickBot="1">
      <c r="A44" s="16">
        <v>2017</v>
      </c>
      <c r="B44" s="16"/>
      <c r="C44" s="20"/>
      <c r="D44" s="27">
        <v>99</v>
      </c>
      <c r="E44" s="27">
        <v>155</v>
      </c>
      <c r="F44" s="27">
        <v>114</v>
      </c>
      <c r="G44" s="27">
        <v>21</v>
      </c>
      <c r="H44" s="64"/>
      <c r="I44" s="64">
        <f>SUM(D44:H44)</f>
        <v>389</v>
      </c>
    </row>
    <row r="45" spans="1:103" ht="17.25" thickTop="1" thickBot="1">
      <c r="A45" t="s">
        <v>14</v>
      </c>
      <c r="B45" s="4"/>
      <c r="C45" s="4"/>
      <c r="D45" s="27">
        <f>D44</f>
        <v>99</v>
      </c>
      <c r="E45" s="27">
        <f>E44</f>
        <v>155</v>
      </c>
      <c r="F45" s="27">
        <f>F44</f>
        <v>114</v>
      </c>
      <c r="G45" s="27">
        <f>G44</f>
        <v>21</v>
      </c>
      <c r="H45" s="64"/>
      <c r="I45" s="64">
        <f>SUM(D45:H45)</f>
        <v>389</v>
      </c>
    </row>
    <row r="46" spans="1:103" ht="17.25" thickTop="1" thickBot="1">
      <c r="A46" s="18" t="s">
        <v>15</v>
      </c>
      <c r="B46" s="19"/>
      <c r="C46" s="19"/>
      <c r="D46" s="50">
        <v>148</v>
      </c>
      <c r="E46" s="31">
        <v>153</v>
      </c>
      <c r="F46" s="31">
        <v>156</v>
      </c>
      <c r="G46" s="50">
        <v>157</v>
      </c>
      <c r="H46" s="67"/>
      <c r="I46" s="67">
        <f>SUM(D46:H46)</f>
        <v>614</v>
      </c>
    </row>
    <row r="47" spans="1:103" ht="16.5" thickTop="1" thickBot="1">
      <c r="A47" t="s">
        <v>16</v>
      </c>
      <c r="B47" s="8"/>
      <c r="C47" s="8"/>
      <c r="D47" s="51">
        <f>D45/D46*100</f>
        <v>66.891891891891902</v>
      </c>
      <c r="E47" s="80">
        <f t="shared" ref="E47:I47" si="4">E45/E46*100</f>
        <v>101.30718954248366</v>
      </c>
      <c r="F47" s="51">
        <f t="shared" si="4"/>
        <v>73.076923076923066</v>
      </c>
      <c r="G47" s="51">
        <f t="shared" si="4"/>
        <v>13.375796178343949</v>
      </c>
      <c r="H47" s="51"/>
      <c r="I47" s="51">
        <f t="shared" si="4"/>
        <v>63.355048859934847</v>
      </c>
    </row>
    <row r="48" spans="1:103" ht="15.75" thickTop="1">
      <c r="A48" t="s">
        <v>17</v>
      </c>
      <c r="B48" s="7"/>
      <c r="C48" s="7"/>
      <c r="D48" s="17">
        <f>D46-D45</f>
        <v>49</v>
      </c>
      <c r="E48" s="17">
        <f t="shared" ref="E48:I48" si="5">E46-E45</f>
        <v>-2</v>
      </c>
      <c r="F48" s="17">
        <f t="shared" si="5"/>
        <v>42</v>
      </c>
      <c r="G48" s="17">
        <f t="shared" si="5"/>
        <v>136</v>
      </c>
      <c r="H48" s="17"/>
      <c r="I48" s="17">
        <f t="shared" si="5"/>
        <v>225</v>
      </c>
    </row>
    <row r="50" spans="1:1">
      <c r="A50" t="s">
        <v>44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Y50"/>
  <sheetViews>
    <sheetView topLeftCell="A31" workbookViewId="0">
      <selection activeCell="A50" sqref="A50"/>
    </sheetView>
  </sheetViews>
  <sheetFormatPr defaultRowHeight="15"/>
  <cols>
    <col min="1" max="1" width="26.5703125" customWidth="1"/>
  </cols>
  <sheetData>
    <row r="1" spans="1:103" ht="15.75" thickBot="1">
      <c r="A1" t="s">
        <v>31</v>
      </c>
    </row>
    <row r="2" spans="1:103" ht="16.5" thickTop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60"/>
    </row>
    <row r="3" spans="1:103" ht="15.75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</row>
    <row r="4" spans="1:103" ht="15.7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</row>
    <row r="5" spans="1:103" ht="15.75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3"/>
    </row>
    <row r="6" spans="1:103" ht="16.5" thickBot="1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7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</row>
    <row r="9" spans="1:103" ht="17.25" thickTop="1" thickBot="1">
      <c r="A9" s="1">
        <v>2014</v>
      </c>
      <c r="B9" s="85">
        <v>0</v>
      </c>
      <c r="C9" s="85">
        <v>0</v>
      </c>
      <c r="D9" s="85">
        <v>89</v>
      </c>
      <c r="E9" s="85">
        <v>61</v>
      </c>
      <c r="F9" s="85">
        <v>61</v>
      </c>
      <c r="G9" s="85">
        <v>2</v>
      </c>
      <c r="H9" s="75">
        <v>0</v>
      </c>
      <c r="I9" s="76">
        <f>SUM(B9:H9)</f>
        <v>213</v>
      </c>
    </row>
    <row r="10" spans="1:103" ht="17.25" thickTop="1" thickBot="1">
      <c r="A10" s="1">
        <v>2015</v>
      </c>
      <c r="B10" s="85">
        <v>62</v>
      </c>
      <c r="C10" s="85">
        <v>65</v>
      </c>
      <c r="D10" s="85">
        <v>37</v>
      </c>
      <c r="E10" s="85">
        <v>0</v>
      </c>
      <c r="F10" s="85">
        <v>0</v>
      </c>
      <c r="G10" s="85">
        <v>0</v>
      </c>
      <c r="H10" s="75">
        <v>0</v>
      </c>
      <c r="I10" s="76">
        <f>SUM(B10:H10)</f>
        <v>164</v>
      </c>
    </row>
    <row r="11" spans="1:103" ht="17.25" thickTop="1" thickBot="1">
      <c r="A11" s="1">
        <v>2016</v>
      </c>
      <c r="B11" s="85">
        <v>29</v>
      </c>
      <c r="C11" s="85">
        <v>2</v>
      </c>
      <c r="D11" s="85">
        <v>0</v>
      </c>
      <c r="E11" s="85">
        <v>0</v>
      </c>
      <c r="F11" s="85">
        <v>0</v>
      </c>
      <c r="G11" s="85">
        <v>0</v>
      </c>
      <c r="H11" s="75">
        <v>0</v>
      </c>
      <c r="I11" s="76">
        <f>SUM(B11:H11)</f>
        <v>31</v>
      </c>
    </row>
    <row r="12" spans="1:103" ht="17.25" thickTop="1" thickBot="1">
      <c r="A12" s="1">
        <v>2017</v>
      </c>
      <c r="B12" s="85">
        <v>29</v>
      </c>
      <c r="C12" s="85">
        <v>6</v>
      </c>
      <c r="D12" s="85">
        <v>4</v>
      </c>
      <c r="E12" s="85">
        <v>2</v>
      </c>
      <c r="F12" s="85">
        <v>3</v>
      </c>
      <c r="G12" s="85">
        <v>1</v>
      </c>
      <c r="H12" s="75">
        <v>0</v>
      </c>
      <c r="I12" s="76">
        <f>SUM(B12:H12)</f>
        <v>45</v>
      </c>
    </row>
    <row r="13" spans="1:103" ht="15.75" thickTop="1">
      <c r="A13" t="s">
        <v>14</v>
      </c>
      <c r="B13" s="17">
        <f>B12</f>
        <v>29</v>
      </c>
      <c r="C13" s="17">
        <f>C12+B11</f>
        <v>35</v>
      </c>
      <c r="D13" s="17">
        <f>D12+C11+B10</f>
        <v>68</v>
      </c>
      <c r="E13" s="17">
        <f>E12+D11+C10+B9</f>
        <v>67</v>
      </c>
      <c r="F13" s="17">
        <f>F12+E11+D10+C9+B8</f>
        <v>40</v>
      </c>
      <c r="G13" s="17">
        <f>G12+F11+E10+D9+C8</f>
        <v>90</v>
      </c>
      <c r="H13" s="17">
        <f>H12+G11+F10+E9+D8</f>
        <v>61</v>
      </c>
      <c r="I13" s="77">
        <f>B13+C13+D13+E13+F13+G13+H13</f>
        <v>390</v>
      </c>
    </row>
    <row r="14" spans="1:103">
      <c r="A14" t="s">
        <v>15</v>
      </c>
      <c r="B14" s="17">
        <v>54</v>
      </c>
      <c r="C14" s="17">
        <v>55</v>
      </c>
      <c r="D14" s="17">
        <v>56</v>
      </c>
      <c r="E14" s="17">
        <v>57</v>
      </c>
      <c r="F14" s="17">
        <v>58</v>
      </c>
      <c r="G14" s="17">
        <v>60</v>
      </c>
      <c r="H14" s="17">
        <v>62</v>
      </c>
      <c r="I14" s="17">
        <v>402</v>
      </c>
    </row>
    <row r="15" spans="1:103">
      <c r="A15" t="s">
        <v>16</v>
      </c>
      <c r="B15" s="68">
        <f t="shared" ref="B15:I15" si="0">B13/B14*100</f>
        <v>53.703703703703709</v>
      </c>
      <c r="C15" s="68">
        <f t="shared" si="0"/>
        <v>63.636363636363633</v>
      </c>
      <c r="D15" s="78">
        <f t="shared" si="0"/>
        <v>121.42857142857142</v>
      </c>
      <c r="E15" s="78">
        <f t="shared" si="0"/>
        <v>117.54385964912282</v>
      </c>
      <c r="F15" s="68">
        <f t="shared" si="0"/>
        <v>68.965517241379317</v>
      </c>
      <c r="G15" s="78">
        <f t="shared" si="0"/>
        <v>150</v>
      </c>
      <c r="H15" s="78">
        <f t="shared" si="0"/>
        <v>98.387096774193552</v>
      </c>
      <c r="I15" s="78">
        <f t="shared" si="0"/>
        <v>97.014925373134332</v>
      </c>
    </row>
    <row r="16" spans="1:103">
      <c r="A16" t="s">
        <v>17</v>
      </c>
      <c r="B16" s="79">
        <f t="shared" ref="B16:H16" si="1">B14-B13</f>
        <v>25</v>
      </c>
      <c r="C16" s="79">
        <f t="shared" si="1"/>
        <v>20</v>
      </c>
      <c r="D16" s="79">
        <v>0</v>
      </c>
      <c r="E16" s="79" t="s">
        <v>43</v>
      </c>
      <c r="F16" s="79">
        <f>F14-F13</f>
        <v>18</v>
      </c>
      <c r="G16" s="79" t="s">
        <v>43</v>
      </c>
      <c r="H16" s="79">
        <f t="shared" si="1"/>
        <v>1</v>
      </c>
      <c r="I16" s="79">
        <f>SUM(B16:H16)</f>
        <v>64</v>
      </c>
    </row>
    <row r="18" spans="1:103">
      <c r="A18" t="s">
        <v>44</v>
      </c>
    </row>
    <row r="19" spans="1:103" ht="15.75" thickBot="1"/>
    <row r="20" spans="1:103" ht="16.5" thickTop="1">
      <c r="A20" s="58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>
      <c r="A21" s="61" t="s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3" ht="15.7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</row>
    <row r="23" spans="1:103" ht="15.75">
      <c r="A23" s="61" t="s">
        <v>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3"/>
    </row>
    <row r="24" spans="1:103" ht="16.5" thickBot="1">
      <c r="A24" s="55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7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</row>
    <row r="27" spans="1:103" ht="17.25" thickTop="1" thickBot="1">
      <c r="A27" s="12">
        <v>2014</v>
      </c>
      <c r="B27" s="85">
        <v>0</v>
      </c>
      <c r="C27" s="85">
        <v>0</v>
      </c>
      <c r="D27" s="85">
        <v>44</v>
      </c>
      <c r="E27" s="85">
        <v>54</v>
      </c>
      <c r="F27" s="85">
        <v>57</v>
      </c>
      <c r="G27" s="85">
        <v>35</v>
      </c>
      <c r="H27" s="75">
        <v>0</v>
      </c>
      <c r="I27" s="76">
        <f>SUM(B27:H27)</f>
        <v>190</v>
      </c>
    </row>
    <row r="28" spans="1:103" ht="17.25" thickTop="1" thickBot="1">
      <c r="A28" s="12">
        <v>2015</v>
      </c>
      <c r="B28" s="85">
        <v>6</v>
      </c>
      <c r="C28" s="85">
        <v>17</v>
      </c>
      <c r="D28" s="85">
        <v>38</v>
      </c>
      <c r="E28" s="85">
        <v>14</v>
      </c>
      <c r="F28" s="85">
        <v>8</v>
      </c>
      <c r="G28" s="85">
        <v>2</v>
      </c>
      <c r="H28" s="75">
        <v>0</v>
      </c>
      <c r="I28" s="76">
        <f>SUM(B28:H28)</f>
        <v>85</v>
      </c>
    </row>
    <row r="29" spans="1:103" ht="17.25" thickTop="1" thickBot="1">
      <c r="A29" s="12">
        <v>2016</v>
      </c>
      <c r="B29" s="85">
        <v>17</v>
      </c>
      <c r="C29" s="85">
        <v>8</v>
      </c>
      <c r="D29" s="85">
        <v>4</v>
      </c>
      <c r="E29" s="85">
        <v>1</v>
      </c>
      <c r="F29" s="85">
        <v>1</v>
      </c>
      <c r="G29" s="85">
        <v>0</v>
      </c>
      <c r="H29" s="75">
        <v>0</v>
      </c>
      <c r="I29" s="76">
        <f>SUM(B29:H29)</f>
        <v>31</v>
      </c>
    </row>
    <row r="30" spans="1:103" ht="17.25" thickTop="1" thickBot="1">
      <c r="A30" s="12">
        <v>2017</v>
      </c>
      <c r="B30" s="85">
        <v>13</v>
      </c>
      <c r="C30" s="85">
        <v>16</v>
      </c>
      <c r="D30" s="85">
        <v>1</v>
      </c>
      <c r="E30" s="85">
        <v>0</v>
      </c>
      <c r="F30" s="85">
        <v>1</v>
      </c>
      <c r="G30" s="85">
        <v>0</v>
      </c>
      <c r="H30" s="75">
        <v>0</v>
      </c>
      <c r="I30" s="76">
        <f>SUM(B30:H30)</f>
        <v>31</v>
      </c>
    </row>
    <row r="31" spans="1:103" ht="15.75" thickTop="1">
      <c r="A31" t="s">
        <v>14</v>
      </c>
      <c r="B31" s="17">
        <f>B30</f>
        <v>13</v>
      </c>
      <c r="C31" s="17">
        <f>C30+B29</f>
        <v>33</v>
      </c>
      <c r="D31" s="17">
        <f>D30+C29+B28</f>
        <v>15</v>
      </c>
      <c r="E31" s="17">
        <f>E30+D29+C28+B27</f>
        <v>21</v>
      </c>
      <c r="F31" s="17">
        <f>F30+E29+D28+C27+B26</f>
        <v>40</v>
      </c>
      <c r="G31" s="17">
        <f>G30+F29+E28+D27+C26</f>
        <v>59</v>
      </c>
      <c r="H31" s="17">
        <f>H30+G29+F28+E27+D26</f>
        <v>62</v>
      </c>
      <c r="I31" s="77">
        <f>B31+C31+D31+E31+F31+G31+H31</f>
        <v>243</v>
      </c>
    </row>
    <row r="32" spans="1:103">
      <c r="A32" t="s">
        <v>15</v>
      </c>
      <c r="B32" s="17">
        <v>54</v>
      </c>
      <c r="C32" s="17">
        <v>55</v>
      </c>
      <c r="D32" s="17">
        <v>56</v>
      </c>
      <c r="E32" s="17">
        <v>57</v>
      </c>
      <c r="F32" s="17">
        <v>58</v>
      </c>
      <c r="G32" s="17">
        <v>60</v>
      </c>
      <c r="H32" s="17">
        <v>62</v>
      </c>
      <c r="I32" s="17">
        <v>402</v>
      </c>
    </row>
    <row r="33" spans="1:103">
      <c r="A33" t="s">
        <v>16</v>
      </c>
      <c r="B33" s="68">
        <f t="shared" ref="B33:I33" si="2">B31/B32*100</f>
        <v>24.074074074074073</v>
      </c>
      <c r="C33" s="68">
        <f t="shared" si="2"/>
        <v>60</v>
      </c>
      <c r="D33" s="68">
        <f t="shared" si="2"/>
        <v>26.785714285714285</v>
      </c>
      <c r="E33" s="68">
        <f t="shared" si="2"/>
        <v>36.84210526315789</v>
      </c>
      <c r="F33" s="68">
        <f t="shared" si="2"/>
        <v>68.965517241379317</v>
      </c>
      <c r="G33" s="78">
        <f t="shared" si="2"/>
        <v>98.333333333333329</v>
      </c>
      <c r="H33" s="78">
        <f t="shared" si="2"/>
        <v>100</v>
      </c>
      <c r="I33" s="68">
        <f t="shared" si="2"/>
        <v>60.447761194029844</v>
      </c>
    </row>
    <row r="34" spans="1:103">
      <c r="A34" t="s">
        <v>17</v>
      </c>
      <c r="B34" s="79">
        <f t="shared" ref="B34:H34" si="3">B32-B31</f>
        <v>41</v>
      </c>
      <c r="C34" s="79">
        <f t="shared" si="3"/>
        <v>22</v>
      </c>
      <c r="D34" s="79">
        <f t="shared" si="3"/>
        <v>41</v>
      </c>
      <c r="E34" s="79">
        <f t="shared" si="3"/>
        <v>36</v>
      </c>
      <c r="F34" s="79">
        <f t="shared" si="3"/>
        <v>18</v>
      </c>
      <c r="G34" s="79">
        <f t="shared" si="3"/>
        <v>1</v>
      </c>
      <c r="H34" s="79">
        <f t="shared" si="3"/>
        <v>0</v>
      </c>
      <c r="I34" s="79">
        <f>SUM(B34:H34)</f>
        <v>159</v>
      </c>
    </row>
    <row r="36" spans="1:103">
      <c r="A36" t="s">
        <v>44</v>
      </c>
    </row>
    <row r="37" spans="1:103" ht="15.75" thickBot="1"/>
    <row r="38" spans="1:103" ht="16.5" thickTop="1">
      <c r="A38" s="58" t="s">
        <v>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60"/>
    </row>
    <row r="39" spans="1:103" ht="15.75">
      <c r="A39" s="61" t="s">
        <v>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3"/>
    </row>
    <row r="40" spans="1:103" ht="15.75">
      <c r="A40" s="61" t="s">
        <v>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3"/>
    </row>
    <row r="41" spans="1:103" ht="15.75">
      <c r="A41" s="61" t="s">
        <v>20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3"/>
    </row>
    <row r="42" spans="1:103" ht="16.5" thickBot="1">
      <c r="A42" s="55" t="s">
        <v>26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7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21</v>
      </c>
    </row>
    <row r="44" spans="1:103" ht="17.25" thickTop="1" thickBot="1">
      <c r="A44" s="16">
        <v>2017</v>
      </c>
      <c r="B44" s="16"/>
      <c r="C44" s="20"/>
      <c r="D44" s="27">
        <v>38</v>
      </c>
      <c r="E44" s="27">
        <v>55</v>
      </c>
      <c r="F44" s="27">
        <v>46</v>
      </c>
      <c r="G44" s="27">
        <v>14</v>
      </c>
      <c r="H44" s="64"/>
      <c r="I44" s="64">
        <f>SUM(D44:H44)</f>
        <v>153</v>
      </c>
    </row>
    <row r="45" spans="1:103" ht="17.25" thickTop="1" thickBot="1">
      <c r="A45" t="s">
        <v>14</v>
      </c>
      <c r="B45" s="4"/>
      <c r="C45" s="4"/>
      <c r="D45" s="27">
        <f>D44</f>
        <v>38</v>
      </c>
      <c r="E45" s="27">
        <f>E44</f>
        <v>55</v>
      </c>
      <c r="F45" s="27">
        <f>F44</f>
        <v>46</v>
      </c>
      <c r="G45" s="27">
        <f>G44</f>
        <v>14</v>
      </c>
      <c r="H45" s="64"/>
      <c r="I45" s="64">
        <f>SUM(D45:H45)</f>
        <v>153</v>
      </c>
    </row>
    <row r="46" spans="1:103" ht="17.25" thickTop="1" thickBot="1">
      <c r="A46" s="18" t="s">
        <v>15</v>
      </c>
      <c r="B46" s="19"/>
      <c r="C46" s="19"/>
      <c r="D46" s="50">
        <v>65</v>
      </c>
      <c r="E46" s="31">
        <v>66</v>
      </c>
      <c r="F46" s="31">
        <v>66</v>
      </c>
      <c r="G46" s="50">
        <v>66</v>
      </c>
      <c r="H46" s="67"/>
      <c r="I46" s="67">
        <f>SUM(D46:H46)</f>
        <v>263</v>
      </c>
    </row>
    <row r="47" spans="1:103" ht="16.5" thickTop="1" thickBot="1">
      <c r="A47" t="s">
        <v>16</v>
      </c>
      <c r="B47" s="8"/>
      <c r="C47" s="8"/>
      <c r="D47" s="51">
        <f>D45/D46*100</f>
        <v>58.461538461538467</v>
      </c>
      <c r="E47" s="80">
        <f t="shared" ref="E47:I47" si="4">E45/E46*100</f>
        <v>83.333333333333343</v>
      </c>
      <c r="F47" s="51">
        <f t="shared" si="4"/>
        <v>69.696969696969703</v>
      </c>
      <c r="G47" s="51">
        <f t="shared" si="4"/>
        <v>21.212121212121211</v>
      </c>
      <c r="H47" s="51"/>
      <c r="I47" s="51">
        <f t="shared" si="4"/>
        <v>58.174904942965775</v>
      </c>
    </row>
    <row r="48" spans="1:103" ht="15.75" thickTop="1">
      <c r="A48" t="s">
        <v>17</v>
      </c>
      <c r="B48" s="7"/>
      <c r="C48" s="7"/>
      <c r="D48" s="17">
        <f>D46-D45</f>
        <v>27</v>
      </c>
      <c r="E48" s="17">
        <f t="shared" ref="E48:I48" si="5">E46-E45</f>
        <v>11</v>
      </c>
      <c r="F48" s="17">
        <f t="shared" si="5"/>
        <v>20</v>
      </c>
      <c r="G48" s="17">
        <f t="shared" si="5"/>
        <v>52</v>
      </c>
      <c r="H48" s="17"/>
      <c r="I48" s="17">
        <f t="shared" si="5"/>
        <v>110</v>
      </c>
    </row>
    <row r="50" spans="1:1">
      <c r="A50" t="s">
        <v>44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Y50"/>
  <sheetViews>
    <sheetView topLeftCell="A31" workbookViewId="0">
      <selection activeCell="A50" sqref="A50"/>
    </sheetView>
  </sheetViews>
  <sheetFormatPr defaultRowHeight="15"/>
  <cols>
    <col min="1" max="1" width="26.140625" customWidth="1"/>
    <col min="2" max="2" width="10.42578125" customWidth="1"/>
    <col min="9" max="9" width="9.5703125" bestFit="1" customWidth="1"/>
  </cols>
  <sheetData>
    <row r="1" spans="1:103" ht="15.75" thickBot="1">
      <c r="A1" t="s">
        <v>28</v>
      </c>
    </row>
    <row r="2" spans="1:103" ht="16.5" customHeight="1" thickTop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60"/>
    </row>
    <row r="3" spans="1:103" ht="15.75" customHeight="1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</row>
    <row r="4" spans="1:103" ht="15.7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</row>
    <row r="5" spans="1:103" ht="15.75" customHeight="1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3"/>
    </row>
    <row r="6" spans="1:103" ht="16.5" thickBot="1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7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</row>
    <row r="9" spans="1:103" ht="17.25" thickTop="1" thickBot="1">
      <c r="A9" s="12">
        <v>2014</v>
      </c>
      <c r="B9" s="85">
        <v>0</v>
      </c>
      <c r="C9" s="85">
        <v>0</v>
      </c>
      <c r="D9" s="85">
        <v>319</v>
      </c>
      <c r="E9" s="85">
        <v>295</v>
      </c>
      <c r="F9" s="85">
        <v>248</v>
      </c>
      <c r="G9" s="85">
        <v>5</v>
      </c>
      <c r="H9" s="85">
        <v>0</v>
      </c>
      <c r="I9" s="76">
        <f>SUM(D9:H9)</f>
        <v>867</v>
      </c>
    </row>
    <row r="10" spans="1:103" ht="17.25" thickTop="1" thickBot="1">
      <c r="A10" s="12">
        <v>2015</v>
      </c>
      <c r="B10" s="85">
        <v>299</v>
      </c>
      <c r="C10" s="85">
        <v>260</v>
      </c>
      <c r="D10" s="85">
        <v>173</v>
      </c>
      <c r="E10" s="85">
        <v>9</v>
      </c>
      <c r="F10" s="85">
        <v>6</v>
      </c>
      <c r="G10" s="85">
        <v>1</v>
      </c>
      <c r="H10" s="85">
        <v>0</v>
      </c>
      <c r="I10" s="76">
        <f>SUM(B10:H10)</f>
        <v>748</v>
      </c>
    </row>
    <row r="11" spans="1:103" ht="17.25" thickTop="1" thickBot="1">
      <c r="A11" s="12">
        <v>2016</v>
      </c>
      <c r="B11" s="85">
        <v>81</v>
      </c>
      <c r="C11" s="85">
        <v>5</v>
      </c>
      <c r="D11" s="85">
        <v>4</v>
      </c>
      <c r="E11" s="85">
        <v>4</v>
      </c>
      <c r="F11" s="85">
        <v>3</v>
      </c>
      <c r="G11" s="85">
        <v>0</v>
      </c>
      <c r="H11" s="85">
        <v>0</v>
      </c>
      <c r="I11" s="76">
        <f>SUM(B11:H11)</f>
        <v>97</v>
      </c>
    </row>
    <row r="12" spans="1:103" ht="17.25" thickTop="1" thickBot="1">
      <c r="A12" s="12">
        <v>2017</v>
      </c>
      <c r="B12" s="85">
        <v>124</v>
      </c>
      <c r="C12" s="85">
        <v>49</v>
      </c>
      <c r="D12" s="85">
        <v>16</v>
      </c>
      <c r="E12" s="85">
        <v>7</v>
      </c>
      <c r="F12" s="85">
        <v>8</v>
      </c>
      <c r="G12" s="85">
        <v>2</v>
      </c>
      <c r="H12" s="85">
        <v>0</v>
      </c>
      <c r="I12" s="76">
        <f>SUM(B12:H12)</f>
        <v>206</v>
      </c>
    </row>
    <row r="13" spans="1:103" ht="15.75" thickTop="1">
      <c r="A13" t="s">
        <v>14</v>
      </c>
      <c r="B13" s="17">
        <f>B12</f>
        <v>124</v>
      </c>
      <c r="C13" s="17">
        <f>C12+B11</f>
        <v>130</v>
      </c>
      <c r="D13" s="17">
        <f>D12+C11+B10</f>
        <v>320</v>
      </c>
      <c r="E13" s="17">
        <f>E12+D11+C10+B9</f>
        <v>271</v>
      </c>
      <c r="F13" s="17">
        <f>F12+E11+D10+C9+B8</f>
        <v>185</v>
      </c>
      <c r="G13" s="17">
        <f>G12+F11+E10+D9+C8</f>
        <v>333</v>
      </c>
      <c r="H13" s="17">
        <f>H12+G11+F10+E9+D8</f>
        <v>301</v>
      </c>
      <c r="I13" s="77">
        <f>I12+H11+G10+F9+E8</f>
        <v>455</v>
      </c>
    </row>
    <row r="14" spans="1:103">
      <c r="A14" t="s">
        <v>15</v>
      </c>
      <c r="B14" s="17">
        <v>242</v>
      </c>
      <c r="C14" s="17">
        <v>250</v>
      </c>
      <c r="D14" s="17">
        <v>258</v>
      </c>
      <c r="E14" s="17">
        <v>266</v>
      </c>
      <c r="F14" s="17">
        <v>270</v>
      </c>
      <c r="G14" s="17">
        <v>272</v>
      </c>
      <c r="H14" s="17">
        <v>275</v>
      </c>
      <c r="I14" s="17">
        <v>1833</v>
      </c>
    </row>
    <row r="15" spans="1:103">
      <c r="A15" t="s">
        <v>16</v>
      </c>
      <c r="B15" s="68">
        <f t="shared" ref="B15:H15" si="0">B13/B14*100</f>
        <v>51.239669421487598</v>
      </c>
      <c r="C15" s="68">
        <f t="shared" si="0"/>
        <v>52</v>
      </c>
      <c r="D15" s="78">
        <f t="shared" si="0"/>
        <v>124.03100775193798</v>
      </c>
      <c r="E15" s="78">
        <f t="shared" si="0"/>
        <v>101.8796992481203</v>
      </c>
      <c r="F15" s="68">
        <f t="shared" si="0"/>
        <v>68.518518518518519</v>
      </c>
      <c r="G15" s="78">
        <f t="shared" si="0"/>
        <v>122.4264705882353</v>
      </c>
      <c r="H15" s="78">
        <f t="shared" si="0"/>
        <v>109.45454545454545</v>
      </c>
      <c r="I15" s="84">
        <f>I13/I14*100</f>
        <v>24.822695035460992</v>
      </c>
    </row>
    <row r="16" spans="1:103">
      <c r="A16" t="s">
        <v>17</v>
      </c>
      <c r="B16" s="79">
        <f t="shared" ref="B16:C16" si="1">B14-B13</f>
        <v>118</v>
      </c>
      <c r="C16" s="79">
        <f t="shared" si="1"/>
        <v>120</v>
      </c>
      <c r="D16" s="79" t="s">
        <v>43</v>
      </c>
      <c r="E16" s="79" t="s">
        <v>43</v>
      </c>
      <c r="F16" s="79">
        <f>F14-F13</f>
        <v>85</v>
      </c>
      <c r="G16" s="79" t="s">
        <v>43</v>
      </c>
      <c r="H16" s="79" t="s">
        <v>43</v>
      </c>
      <c r="I16" s="79">
        <f>SUM(B16:H16)</f>
        <v>323</v>
      </c>
    </row>
    <row r="18" spans="1:103">
      <c r="A18" t="s">
        <v>44</v>
      </c>
    </row>
    <row r="19" spans="1:103" ht="15.75" thickBot="1"/>
    <row r="20" spans="1:103" ht="16.5" customHeight="1" thickTop="1">
      <c r="A20" s="58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 customHeight="1">
      <c r="A21" s="61" t="s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3" ht="15.7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</row>
    <row r="23" spans="1:103" ht="15.75" customHeight="1">
      <c r="A23" s="61" t="s">
        <v>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3"/>
    </row>
    <row r="24" spans="1:103" ht="16.5" thickBot="1">
      <c r="A24" s="55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7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</row>
    <row r="27" spans="1:103" ht="16.5" thickTop="1" thickBot="1">
      <c r="A27" s="12">
        <v>2014</v>
      </c>
      <c r="B27" s="85">
        <v>0</v>
      </c>
      <c r="C27" s="85">
        <v>0</v>
      </c>
      <c r="D27" s="85">
        <v>152</v>
      </c>
      <c r="E27" s="85">
        <v>256</v>
      </c>
      <c r="F27" s="85">
        <v>207</v>
      </c>
      <c r="G27" s="85">
        <v>116</v>
      </c>
      <c r="H27" s="85">
        <v>0</v>
      </c>
      <c r="I27" s="85">
        <v>731</v>
      </c>
    </row>
    <row r="28" spans="1:103" ht="16.5" thickTop="1" thickBot="1">
      <c r="A28" s="12">
        <v>2015</v>
      </c>
      <c r="B28" s="85">
        <v>76</v>
      </c>
      <c r="C28" s="85">
        <v>209</v>
      </c>
      <c r="D28" s="85">
        <v>222</v>
      </c>
      <c r="E28" s="85">
        <v>73</v>
      </c>
      <c r="F28" s="85">
        <v>33</v>
      </c>
      <c r="G28" s="85">
        <v>23</v>
      </c>
      <c r="H28" s="85">
        <v>11</v>
      </c>
      <c r="I28" s="85">
        <v>647</v>
      </c>
    </row>
    <row r="29" spans="1:103" ht="16.5" thickTop="1" thickBot="1">
      <c r="A29" s="12">
        <v>2016</v>
      </c>
      <c r="B29" s="85">
        <v>33</v>
      </c>
      <c r="C29" s="85">
        <v>33</v>
      </c>
      <c r="D29" s="85">
        <v>10</v>
      </c>
      <c r="E29" s="85">
        <v>12</v>
      </c>
      <c r="F29" s="85">
        <v>6</v>
      </c>
      <c r="G29" s="85">
        <v>8</v>
      </c>
      <c r="H29" s="85">
        <v>3</v>
      </c>
      <c r="I29" s="85">
        <v>105</v>
      </c>
    </row>
    <row r="30" spans="1:103" ht="16.5" thickTop="1" thickBot="1">
      <c r="A30" s="12">
        <v>2017</v>
      </c>
      <c r="B30" s="85">
        <v>47</v>
      </c>
      <c r="C30" s="85">
        <v>43</v>
      </c>
      <c r="D30" s="85">
        <v>23</v>
      </c>
      <c r="E30" s="85">
        <v>5</v>
      </c>
      <c r="F30" s="85">
        <v>4</v>
      </c>
      <c r="G30" s="85">
        <v>0</v>
      </c>
      <c r="H30" s="85">
        <v>0</v>
      </c>
      <c r="I30" s="85">
        <f>SUM(B30:H30)</f>
        <v>122</v>
      </c>
    </row>
    <row r="31" spans="1:103" ht="15.75" thickTop="1">
      <c r="A31" t="s">
        <v>14</v>
      </c>
      <c r="B31" s="17">
        <f>B30</f>
        <v>47</v>
      </c>
      <c r="C31" s="17">
        <f>C30+B29</f>
        <v>76</v>
      </c>
      <c r="D31" s="17">
        <f>D30+C29+B28</f>
        <v>132</v>
      </c>
      <c r="E31" s="17">
        <f>E30+D29+C28+B27</f>
        <v>224</v>
      </c>
      <c r="F31" s="17">
        <f>F30+E29+D28+C27+B26</f>
        <v>238</v>
      </c>
      <c r="G31" s="17">
        <f>G30+F29+E28+D27+C26</f>
        <v>231</v>
      </c>
      <c r="H31" s="17">
        <f>H30+G29+F28+E27+D26</f>
        <v>297</v>
      </c>
      <c r="I31" s="77">
        <f>B31+C31+D31+E31+F31+G31+H31</f>
        <v>1245</v>
      </c>
    </row>
    <row r="32" spans="1:103">
      <c r="A32" t="s">
        <v>15</v>
      </c>
      <c r="B32" s="17">
        <v>242</v>
      </c>
      <c r="C32" s="17">
        <v>250</v>
      </c>
      <c r="D32" s="17">
        <v>258</v>
      </c>
      <c r="E32" s="17">
        <v>266</v>
      </c>
      <c r="F32" s="17">
        <v>270</v>
      </c>
      <c r="G32" s="17">
        <v>272</v>
      </c>
      <c r="H32" s="17">
        <v>275</v>
      </c>
      <c r="I32" s="17">
        <v>1833</v>
      </c>
    </row>
    <row r="33" spans="1:103">
      <c r="A33" t="s">
        <v>16</v>
      </c>
      <c r="B33" s="68">
        <f t="shared" ref="B33:I33" si="2">B31/B32*100</f>
        <v>19.421487603305785</v>
      </c>
      <c r="C33" s="68">
        <f t="shared" si="2"/>
        <v>30.4</v>
      </c>
      <c r="D33" s="68">
        <f t="shared" si="2"/>
        <v>51.162790697674424</v>
      </c>
      <c r="E33" s="78">
        <f t="shared" si="2"/>
        <v>84.210526315789465</v>
      </c>
      <c r="F33" s="78">
        <f t="shared" si="2"/>
        <v>88.148148148148152</v>
      </c>
      <c r="G33" s="78">
        <f t="shared" si="2"/>
        <v>84.92647058823529</v>
      </c>
      <c r="H33" s="78">
        <f t="shared" si="2"/>
        <v>108</v>
      </c>
      <c r="I33" s="68">
        <f t="shared" si="2"/>
        <v>67.921440261865797</v>
      </c>
    </row>
    <row r="34" spans="1:103">
      <c r="A34" t="s">
        <v>17</v>
      </c>
      <c r="B34" s="79">
        <f t="shared" ref="B34:G34" si="3">B32-B31</f>
        <v>195</v>
      </c>
      <c r="C34" s="79">
        <f t="shared" si="3"/>
        <v>174</v>
      </c>
      <c r="D34" s="79">
        <f t="shared" si="3"/>
        <v>126</v>
      </c>
      <c r="E34" s="79">
        <f t="shared" si="3"/>
        <v>42</v>
      </c>
      <c r="F34" s="79">
        <f t="shared" si="3"/>
        <v>32</v>
      </c>
      <c r="G34" s="79">
        <f t="shared" si="3"/>
        <v>41</v>
      </c>
      <c r="H34" s="79" t="s">
        <v>43</v>
      </c>
      <c r="I34" s="79">
        <f>SUM(B34:H34)</f>
        <v>610</v>
      </c>
    </row>
    <row r="36" spans="1:103">
      <c r="A36" t="s">
        <v>44</v>
      </c>
    </row>
    <row r="37" spans="1:103" ht="15.75" thickBot="1"/>
    <row r="38" spans="1:103" ht="16.5" customHeight="1" thickTop="1">
      <c r="A38" s="58" t="s">
        <v>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60"/>
    </row>
    <row r="39" spans="1:103" ht="15.75" customHeight="1">
      <c r="A39" s="61" t="s">
        <v>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3"/>
    </row>
    <row r="40" spans="1:103" ht="15.75">
      <c r="A40" s="61" t="s">
        <v>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3"/>
    </row>
    <row r="41" spans="1:103" ht="15.75" customHeight="1">
      <c r="A41" s="61" t="s">
        <v>20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3"/>
    </row>
    <row r="42" spans="1:103" ht="16.5" thickBot="1">
      <c r="A42" s="55" t="s">
        <v>26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7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21</v>
      </c>
    </row>
    <row r="44" spans="1:103" ht="17.25" thickTop="1" thickBot="1">
      <c r="A44" s="16">
        <v>2017</v>
      </c>
      <c r="B44" s="16"/>
      <c r="C44" s="20"/>
      <c r="D44" s="27">
        <v>93</v>
      </c>
      <c r="E44" s="27">
        <v>165</v>
      </c>
      <c r="F44" s="27">
        <v>135</v>
      </c>
      <c r="G44" s="27">
        <v>27</v>
      </c>
      <c r="H44" s="64"/>
      <c r="I44" s="64">
        <f>SUM(D44:H44)</f>
        <v>420</v>
      </c>
    </row>
    <row r="45" spans="1:103" ht="17.25" thickTop="1" thickBot="1">
      <c r="A45" t="s">
        <v>14</v>
      </c>
      <c r="B45" s="4"/>
      <c r="C45" s="4"/>
      <c r="D45" s="27">
        <f>D44</f>
        <v>93</v>
      </c>
      <c r="E45" s="27">
        <f>E44</f>
        <v>165</v>
      </c>
      <c r="F45" s="27">
        <f>F44</f>
        <v>135</v>
      </c>
      <c r="G45" s="27">
        <f>G44</f>
        <v>27</v>
      </c>
      <c r="H45" s="64"/>
      <c r="I45" s="64">
        <f>SUM(D45:H45)</f>
        <v>420</v>
      </c>
    </row>
    <row r="46" spans="1:103" ht="17.25" thickTop="1" thickBot="1">
      <c r="A46" s="18" t="s">
        <v>15</v>
      </c>
      <c r="B46" s="19"/>
      <c r="C46" s="19"/>
      <c r="D46" s="50">
        <v>269</v>
      </c>
      <c r="E46" s="31">
        <v>278</v>
      </c>
      <c r="F46" s="31">
        <v>281</v>
      </c>
      <c r="G46" s="50">
        <v>280</v>
      </c>
      <c r="H46" s="67"/>
      <c r="I46" s="67">
        <f>SUM(D46:H46)</f>
        <v>1108</v>
      </c>
    </row>
    <row r="47" spans="1:103" ht="16.5" thickTop="1" thickBot="1">
      <c r="A47" t="s">
        <v>16</v>
      </c>
      <c r="B47" s="8"/>
      <c r="C47" s="8"/>
      <c r="D47" s="51">
        <f>D45/D46*100</f>
        <v>34.572490706319705</v>
      </c>
      <c r="E47" s="51">
        <f t="shared" ref="E47:I47" si="4">E45/E46*100</f>
        <v>59.352517985611506</v>
      </c>
      <c r="F47" s="51">
        <f t="shared" si="4"/>
        <v>48.042704626334519</v>
      </c>
      <c r="G47" s="51">
        <f t="shared" si="4"/>
        <v>9.6428571428571441</v>
      </c>
      <c r="H47" s="51"/>
      <c r="I47" s="51">
        <f t="shared" si="4"/>
        <v>37.906137184115522</v>
      </c>
    </row>
    <row r="48" spans="1:103" ht="15.75" thickTop="1">
      <c r="A48" t="s">
        <v>17</v>
      </c>
      <c r="B48" s="7"/>
      <c r="C48" s="7"/>
      <c r="D48" s="17">
        <f>D46-D45</f>
        <v>176</v>
      </c>
      <c r="E48" s="17">
        <f t="shared" ref="E48:I48" si="5">E46-E45</f>
        <v>113</v>
      </c>
      <c r="F48" s="17">
        <f t="shared" si="5"/>
        <v>146</v>
      </c>
      <c r="G48" s="17">
        <f t="shared" si="5"/>
        <v>253</v>
      </c>
      <c r="H48" s="17"/>
      <c r="I48" s="17">
        <f t="shared" si="5"/>
        <v>688</v>
      </c>
    </row>
    <row r="50" spans="1:1">
      <c r="A50" t="s">
        <v>44</v>
      </c>
    </row>
  </sheetData>
  <mergeCells count="15"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  <mergeCell ref="A20:CY20"/>
    <mergeCell ref="A2:CY2"/>
    <mergeCell ref="A3:CY3"/>
    <mergeCell ref="A4:CY4"/>
    <mergeCell ref="A5:CY5"/>
    <mergeCell ref="A6:CY6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Y50"/>
  <sheetViews>
    <sheetView topLeftCell="A25" workbookViewId="0">
      <selection activeCell="A50" sqref="A50"/>
    </sheetView>
  </sheetViews>
  <sheetFormatPr defaultRowHeight="15"/>
  <cols>
    <col min="1" max="1" width="28.140625" customWidth="1"/>
  </cols>
  <sheetData>
    <row r="1" spans="1:103" ht="15.75" thickBot="1">
      <c r="A1" t="s">
        <v>32</v>
      </c>
    </row>
    <row r="2" spans="1:103" ht="16.5" thickTop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60"/>
    </row>
    <row r="3" spans="1:103" ht="15.75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</row>
    <row r="4" spans="1:103" ht="15.7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</row>
    <row r="5" spans="1:103" ht="15.75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3"/>
    </row>
    <row r="6" spans="1:103" ht="16.5" thickBot="1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7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</row>
    <row r="9" spans="1:103" ht="17.25" thickTop="1" thickBot="1">
      <c r="A9" s="12">
        <v>2014</v>
      </c>
      <c r="B9" s="85">
        <v>0</v>
      </c>
      <c r="C9" s="85">
        <v>0</v>
      </c>
      <c r="D9" s="85">
        <v>114</v>
      </c>
      <c r="E9" s="85">
        <v>96</v>
      </c>
      <c r="F9" s="85">
        <v>98</v>
      </c>
      <c r="G9" s="85">
        <v>0</v>
      </c>
      <c r="H9" s="75">
        <v>0</v>
      </c>
      <c r="I9" s="76">
        <f>SUM(B9:H9)</f>
        <v>308</v>
      </c>
    </row>
    <row r="10" spans="1:103" ht="17.25" thickTop="1" thickBot="1">
      <c r="A10" s="12">
        <v>2015</v>
      </c>
      <c r="B10" s="85">
        <v>71</v>
      </c>
      <c r="C10" s="85">
        <v>61</v>
      </c>
      <c r="D10" s="85">
        <v>28</v>
      </c>
      <c r="E10" s="85">
        <v>2</v>
      </c>
      <c r="F10" s="85">
        <v>0</v>
      </c>
      <c r="G10" s="85">
        <v>1</v>
      </c>
      <c r="H10" s="75">
        <v>0</v>
      </c>
      <c r="I10" s="76">
        <f>SUM(B10:H10)</f>
        <v>163</v>
      </c>
    </row>
    <row r="11" spans="1:103" ht="17.25" thickTop="1" thickBot="1">
      <c r="A11" s="12">
        <v>2016</v>
      </c>
      <c r="B11" s="85">
        <v>36</v>
      </c>
      <c r="C11" s="85">
        <v>7</v>
      </c>
      <c r="D11" s="85">
        <v>1</v>
      </c>
      <c r="E11" s="85">
        <v>2</v>
      </c>
      <c r="F11" s="85">
        <v>0</v>
      </c>
      <c r="G11" s="85">
        <v>0</v>
      </c>
      <c r="H11" s="75">
        <v>0</v>
      </c>
      <c r="I11" s="76">
        <f>SUM(B11:H11)</f>
        <v>46</v>
      </c>
    </row>
    <row r="12" spans="1:103" ht="17.25" thickTop="1" thickBot="1">
      <c r="A12" s="12">
        <v>2017</v>
      </c>
      <c r="B12" s="85">
        <v>66</v>
      </c>
      <c r="C12" s="85">
        <v>21</v>
      </c>
      <c r="D12" s="85">
        <v>4</v>
      </c>
      <c r="E12" s="85">
        <v>9</v>
      </c>
      <c r="F12" s="85">
        <v>2</v>
      </c>
      <c r="G12" s="85">
        <v>0</v>
      </c>
      <c r="H12" s="75">
        <v>0</v>
      </c>
      <c r="I12" s="76">
        <f>SUM(B12:H12)</f>
        <v>102</v>
      </c>
    </row>
    <row r="13" spans="1:103" ht="15.75" thickTop="1">
      <c r="A13" t="s">
        <v>14</v>
      </c>
      <c r="B13" s="17">
        <f>B12</f>
        <v>66</v>
      </c>
      <c r="C13" s="17">
        <f>C12+B11</f>
        <v>57</v>
      </c>
      <c r="D13" s="17">
        <f>D12+C11+B10</f>
        <v>82</v>
      </c>
      <c r="E13" s="17">
        <f>E12+D11+C10+B9</f>
        <v>71</v>
      </c>
      <c r="F13" s="17">
        <f>F12+E11+D10+C9+B8</f>
        <v>32</v>
      </c>
      <c r="G13" s="17">
        <f>G12+F11+E10+D9+C8</f>
        <v>116</v>
      </c>
      <c r="H13" s="17">
        <f>H12+G11+F10+E9+D8</f>
        <v>96</v>
      </c>
      <c r="I13" s="77">
        <f>B13+C13+D13+E13+F13+G13+H13</f>
        <v>520</v>
      </c>
    </row>
    <row r="14" spans="1:103">
      <c r="A14" t="s">
        <v>15</v>
      </c>
      <c r="B14" s="17">
        <v>81</v>
      </c>
      <c r="C14" s="17">
        <v>84</v>
      </c>
      <c r="D14" s="17">
        <v>89</v>
      </c>
      <c r="E14" s="17">
        <v>91</v>
      </c>
      <c r="F14" s="17">
        <v>92</v>
      </c>
      <c r="G14" s="17">
        <v>92</v>
      </c>
      <c r="H14" s="17">
        <v>92</v>
      </c>
      <c r="I14" s="17">
        <v>621</v>
      </c>
    </row>
    <row r="15" spans="1:103">
      <c r="A15" t="s">
        <v>16</v>
      </c>
      <c r="B15" s="68">
        <f t="shared" ref="B15:I15" si="0">B13/B14*100</f>
        <v>81.481481481481481</v>
      </c>
      <c r="C15" s="68">
        <f t="shared" si="0"/>
        <v>67.857142857142861</v>
      </c>
      <c r="D15" s="78">
        <f t="shared" si="0"/>
        <v>92.134831460674164</v>
      </c>
      <c r="E15" s="68">
        <f t="shared" si="0"/>
        <v>78.021978021978029</v>
      </c>
      <c r="F15" s="68">
        <f t="shared" si="0"/>
        <v>34.782608695652172</v>
      </c>
      <c r="G15" s="78">
        <f t="shared" si="0"/>
        <v>126.08695652173914</v>
      </c>
      <c r="H15" s="78">
        <f t="shared" si="0"/>
        <v>104.34782608695652</v>
      </c>
      <c r="I15" s="78">
        <f t="shared" si="0"/>
        <v>83.735909822866347</v>
      </c>
    </row>
    <row r="16" spans="1:103">
      <c r="A16" t="s">
        <v>17</v>
      </c>
      <c r="B16" s="79">
        <f t="shared" ref="B16:C16" si="1">B14-B13</f>
        <v>15</v>
      </c>
      <c r="C16" s="79">
        <f t="shared" si="1"/>
        <v>27</v>
      </c>
      <c r="D16" s="79">
        <f>D14-D13</f>
        <v>7</v>
      </c>
      <c r="E16" s="79">
        <f>E14-E13</f>
        <v>20</v>
      </c>
      <c r="F16" s="79">
        <f>F14-F13</f>
        <v>60</v>
      </c>
      <c r="G16" s="79" t="s">
        <v>43</v>
      </c>
      <c r="H16" s="79" t="s">
        <v>43</v>
      </c>
      <c r="I16" s="79">
        <f>SUM(B16:H16)</f>
        <v>129</v>
      </c>
    </row>
    <row r="18" spans="1:103">
      <c r="A18" t="s">
        <v>44</v>
      </c>
    </row>
    <row r="19" spans="1:103" ht="15.75" thickBot="1"/>
    <row r="20" spans="1:103" ht="16.5" thickTop="1">
      <c r="A20" s="58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>
      <c r="A21" s="61" t="s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3" ht="15.7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</row>
    <row r="23" spans="1:103" ht="15.75">
      <c r="A23" s="61" t="s">
        <v>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3"/>
    </row>
    <row r="24" spans="1:103" ht="16.5" thickBot="1">
      <c r="A24" s="55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7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</row>
    <row r="27" spans="1:103" ht="16.5" thickTop="1" thickBot="1">
      <c r="A27" s="12">
        <v>2014</v>
      </c>
      <c r="B27" s="85">
        <v>0</v>
      </c>
      <c r="C27" s="85">
        <v>0</v>
      </c>
      <c r="D27" s="85">
        <v>64</v>
      </c>
      <c r="E27" s="85">
        <v>120</v>
      </c>
      <c r="F27" s="85">
        <v>122</v>
      </c>
      <c r="G27" s="85">
        <v>10</v>
      </c>
      <c r="H27" s="85">
        <v>0</v>
      </c>
      <c r="I27" s="85">
        <v>316</v>
      </c>
    </row>
    <row r="28" spans="1:103" ht="16.5" thickTop="1" thickBot="1">
      <c r="A28" s="12">
        <v>2015</v>
      </c>
      <c r="B28" s="85">
        <v>33</v>
      </c>
      <c r="C28" s="85">
        <v>78</v>
      </c>
      <c r="D28" s="85">
        <v>80</v>
      </c>
      <c r="E28" s="85">
        <v>9</v>
      </c>
      <c r="F28" s="85">
        <v>5</v>
      </c>
      <c r="G28" s="85">
        <v>4</v>
      </c>
      <c r="H28" s="85">
        <v>4</v>
      </c>
      <c r="I28" s="85">
        <v>213</v>
      </c>
    </row>
    <row r="29" spans="1:103" ht="16.5" thickTop="1" thickBot="1">
      <c r="A29" s="12">
        <v>2016</v>
      </c>
      <c r="B29" s="85">
        <v>6</v>
      </c>
      <c r="C29" s="85">
        <v>7</v>
      </c>
      <c r="D29" s="85">
        <v>3</v>
      </c>
      <c r="E29" s="85">
        <v>0</v>
      </c>
      <c r="F29" s="85">
        <v>1</v>
      </c>
      <c r="G29" s="85">
        <v>0</v>
      </c>
      <c r="H29" s="85">
        <v>0</v>
      </c>
      <c r="I29" s="85">
        <v>17</v>
      </c>
    </row>
    <row r="30" spans="1:103" ht="16.5" thickTop="1" thickBot="1">
      <c r="A30" s="12">
        <v>2017</v>
      </c>
      <c r="B30" s="85">
        <v>20</v>
      </c>
      <c r="C30" s="85">
        <v>27</v>
      </c>
      <c r="D30" s="85">
        <v>4</v>
      </c>
      <c r="E30" s="85">
        <v>3</v>
      </c>
      <c r="F30" s="85">
        <v>2</v>
      </c>
      <c r="G30" s="85">
        <v>1</v>
      </c>
      <c r="H30" s="85">
        <v>0</v>
      </c>
      <c r="I30" s="85">
        <f>SUM(B30:H30)</f>
        <v>57</v>
      </c>
    </row>
    <row r="31" spans="1:103" ht="15.75" thickTop="1">
      <c r="A31" t="s">
        <v>14</v>
      </c>
      <c r="B31" s="17">
        <f>B30</f>
        <v>20</v>
      </c>
      <c r="C31" s="17">
        <f>C30+B29</f>
        <v>33</v>
      </c>
      <c r="D31" s="17">
        <f>D30+C29+B28</f>
        <v>44</v>
      </c>
      <c r="E31" s="17">
        <f>E30+D29+C28+B27</f>
        <v>84</v>
      </c>
      <c r="F31" s="17">
        <f>F30+E29+D28+C27+B26</f>
        <v>82</v>
      </c>
      <c r="G31" s="17">
        <f>G30+F29+E28+D27+C26</f>
        <v>75</v>
      </c>
      <c r="H31" s="17">
        <f>H30+G29+F28+E27+D26</f>
        <v>125</v>
      </c>
      <c r="I31" s="77">
        <f>B31+C31+D31+E31+F31+G31+H31</f>
        <v>463</v>
      </c>
    </row>
    <row r="32" spans="1:103">
      <c r="A32" t="s">
        <v>15</v>
      </c>
      <c r="B32" s="17">
        <v>81</v>
      </c>
      <c r="C32" s="17">
        <v>84</v>
      </c>
      <c r="D32" s="17">
        <v>89</v>
      </c>
      <c r="E32" s="17">
        <v>91</v>
      </c>
      <c r="F32" s="17">
        <v>92</v>
      </c>
      <c r="G32" s="17">
        <v>92</v>
      </c>
      <c r="H32" s="17">
        <v>92</v>
      </c>
      <c r="I32" s="17">
        <v>621</v>
      </c>
    </row>
    <row r="33" spans="1:103">
      <c r="A33" t="s">
        <v>16</v>
      </c>
      <c r="B33" s="68">
        <f t="shared" ref="B33:I33" si="2">B31/B32*100</f>
        <v>24.691358024691358</v>
      </c>
      <c r="C33" s="68">
        <f t="shared" si="2"/>
        <v>39.285714285714285</v>
      </c>
      <c r="D33" s="68">
        <f t="shared" si="2"/>
        <v>49.438202247191008</v>
      </c>
      <c r="E33" s="78">
        <f t="shared" si="2"/>
        <v>92.307692307692307</v>
      </c>
      <c r="F33" s="78">
        <f t="shared" si="2"/>
        <v>89.130434782608688</v>
      </c>
      <c r="G33" s="78">
        <f t="shared" si="2"/>
        <v>81.521739130434781</v>
      </c>
      <c r="H33" s="78">
        <f t="shared" si="2"/>
        <v>135.86956521739131</v>
      </c>
      <c r="I33" s="68">
        <f t="shared" si="2"/>
        <v>74.557165861513681</v>
      </c>
    </row>
    <row r="34" spans="1:103">
      <c r="A34" t="s">
        <v>17</v>
      </c>
      <c r="B34" s="79">
        <f t="shared" ref="B34:G34" si="3">B32-B31</f>
        <v>61</v>
      </c>
      <c r="C34" s="79">
        <f t="shared" si="3"/>
        <v>51</v>
      </c>
      <c r="D34" s="79">
        <f t="shared" si="3"/>
        <v>45</v>
      </c>
      <c r="E34" s="79">
        <f t="shared" si="3"/>
        <v>7</v>
      </c>
      <c r="F34" s="79">
        <f t="shared" si="3"/>
        <v>10</v>
      </c>
      <c r="G34" s="79">
        <f t="shared" si="3"/>
        <v>17</v>
      </c>
      <c r="H34" s="79" t="s">
        <v>43</v>
      </c>
      <c r="I34" s="79">
        <f>SUM(B34:H34)</f>
        <v>191</v>
      </c>
    </row>
    <row r="36" spans="1:103">
      <c r="A36" t="s">
        <v>44</v>
      </c>
    </row>
    <row r="37" spans="1:103" ht="15.75" thickBot="1"/>
    <row r="38" spans="1:103" ht="16.5" thickTop="1">
      <c r="A38" s="58" t="s">
        <v>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60"/>
    </row>
    <row r="39" spans="1:103" ht="15.75">
      <c r="A39" s="61" t="s">
        <v>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3"/>
    </row>
    <row r="40" spans="1:103" ht="15.75">
      <c r="A40" s="61" t="s">
        <v>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3"/>
    </row>
    <row r="41" spans="1:103" ht="15.75">
      <c r="A41" s="61" t="s">
        <v>20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3"/>
    </row>
    <row r="42" spans="1:103" ht="16.5" thickBot="1">
      <c r="A42" s="55" t="s">
        <v>26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7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21</v>
      </c>
    </row>
    <row r="44" spans="1:103" ht="17.25" thickTop="1" thickBot="1">
      <c r="A44" s="16">
        <v>2017</v>
      </c>
      <c r="B44" s="16"/>
      <c r="C44" s="20"/>
      <c r="D44" s="27">
        <v>30</v>
      </c>
      <c r="E44" s="27">
        <v>69</v>
      </c>
      <c r="F44" s="27">
        <v>63</v>
      </c>
      <c r="G44" s="27">
        <v>13</v>
      </c>
      <c r="H44" s="64"/>
      <c r="I44" s="64">
        <f>SUM(D44:H44)</f>
        <v>175</v>
      </c>
    </row>
    <row r="45" spans="1:103" ht="17.25" thickTop="1" thickBot="1">
      <c r="A45" t="s">
        <v>14</v>
      </c>
      <c r="B45" s="4"/>
      <c r="C45" s="4"/>
      <c r="D45" s="27">
        <f>D44</f>
        <v>30</v>
      </c>
      <c r="E45" s="27">
        <f>E44</f>
        <v>69</v>
      </c>
      <c r="F45" s="27">
        <f>F44</f>
        <v>63</v>
      </c>
      <c r="G45" s="27">
        <f>G44</f>
        <v>13</v>
      </c>
      <c r="H45" s="64"/>
      <c r="I45" s="64">
        <f>SUM(D45:H45)</f>
        <v>175</v>
      </c>
    </row>
    <row r="46" spans="1:103" ht="17.25" thickTop="1" thickBot="1">
      <c r="A46" s="18" t="s">
        <v>15</v>
      </c>
      <c r="B46" s="19"/>
      <c r="C46" s="19"/>
      <c r="D46" s="50">
        <v>88</v>
      </c>
      <c r="E46" s="31">
        <v>90</v>
      </c>
      <c r="F46" s="31">
        <v>92</v>
      </c>
      <c r="G46" s="50">
        <v>93</v>
      </c>
      <c r="H46" s="67"/>
      <c r="I46" s="67">
        <f>SUM(D46:H46)</f>
        <v>363</v>
      </c>
    </row>
    <row r="47" spans="1:103" ht="16.5" thickTop="1" thickBot="1">
      <c r="A47" t="s">
        <v>16</v>
      </c>
      <c r="B47" s="8"/>
      <c r="C47" s="8"/>
      <c r="D47" s="51">
        <f>D45/D46*100</f>
        <v>34.090909090909086</v>
      </c>
      <c r="E47" s="51">
        <f t="shared" ref="E47:I47" si="4">E45/E46*100</f>
        <v>76.666666666666671</v>
      </c>
      <c r="F47" s="51">
        <f t="shared" si="4"/>
        <v>68.478260869565219</v>
      </c>
      <c r="G47" s="51">
        <f t="shared" si="4"/>
        <v>13.978494623655912</v>
      </c>
      <c r="H47" s="51"/>
      <c r="I47" s="51">
        <f t="shared" si="4"/>
        <v>48.209366391184574</v>
      </c>
    </row>
    <row r="48" spans="1:103" ht="15.75" thickTop="1">
      <c r="A48" t="s">
        <v>17</v>
      </c>
      <c r="B48" s="7"/>
      <c r="C48" s="7"/>
      <c r="D48" s="17">
        <f>D46-D45</f>
        <v>58</v>
      </c>
      <c r="E48" s="17">
        <f t="shared" ref="E48:I48" si="5">E46-E45</f>
        <v>21</v>
      </c>
      <c r="F48" s="17">
        <f t="shared" si="5"/>
        <v>29</v>
      </c>
      <c r="G48" s="17">
        <f t="shared" si="5"/>
        <v>80</v>
      </c>
      <c r="H48" s="17"/>
      <c r="I48" s="17">
        <f t="shared" si="5"/>
        <v>188</v>
      </c>
    </row>
    <row r="50" spans="1:1">
      <c r="A50" t="s">
        <v>44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Y50"/>
  <sheetViews>
    <sheetView topLeftCell="A25" zoomScaleNormal="100" workbookViewId="0">
      <selection activeCell="A50" sqref="A50"/>
    </sheetView>
  </sheetViews>
  <sheetFormatPr defaultRowHeight="15"/>
  <cols>
    <col min="1" max="1" width="26.5703125" customWidth="1"/>
    <col min="9" max="9" width="11.7109375" customWidth="1"/>
  </cols>
  <sheetData>
    <row r="1" spans="1:103" ht="15.75" thickBot="1">
      <c r="A1" t="s">
        <v>33</v>
      </c>
    </row>
    <row r="2" spans="1:103" ht="16.5" thickTop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60"/>
    </row>
    <row r="3" spans="1:103" ht="15.75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</row>
    <row r="4" spans="1:103" ht="15.7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</row>
    <row r="5" spans="1:103" ht="15.75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3"/>
    </row>
    <row r="6" spans="1:103" ht="16.5" thickBot="1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7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f>SUM(B8:H8)</f>
        <v>0</v>
      </c>
    </row>
    <row r="9" spans="1:103" ht="17.25" thickTop="1" thickBot="1">
      <c r="A9" s="12">
        <v>2014</v>
      </c>
      <c r="B9" s="85">
        <v>0</v>
      </c>
      <c r="C9" s="85">
        <v>0</v>
      </c>
      <c r="D9" s="85">
        <v>248</v>
      </c>
      <c r="E9" s="85">
        <v>202</v>
      </c>
      <c r="F9" s="85">
        <v>242</v>
      </c>
      <c r="G9" s="85">
        <v>0</v>
      </c>
      <c r="H9" s="75">
        <v>0</v>
      </c>
      <c r="I9" s="75">
        <f>SUM(B9:H9)</f>
        <v>692</v>
      </c>
    </row>
    <row r="10" spans="1:103" ht="17.25" thickTop="1" thickBot="1">
      <c r="A10" s="12">
        <v>2015</v>
      </c>
      <c r="B10" s="85">
        <v>372</v>
      </c>
      <c r="C10" s="85">
        <v>214</v>
      </c>
      <c r="D10" s="85">
        <v>126</v>
      </c>
      <c r="E10" s="85">
        <v>22</v>
      </c>
      <c r="F10" s="85">
        <v>8</v>
      </c>
      <c r="G10" s="85">
        <v>0</v>
      </c>
      <c r="H10" s="75">
        <v>0</v>
      </c>
      <c r="I10" s="75">
        <f>SUM(B10:H10)</f>
        <v>742</v>
      </c>
    </row>
    <row r="11" spans="1:103" ht="17.25" thickTop="1" thickBot="1">
      <c r="A11" s="12">
        <v>2016</v>
      </c>
      <c r="B11" s="85">
        <v>115</v>
      </c>
      <c r="C11" s="85">
        <v>16</v>
      </c>
      <c r="D11" s="85">
        <v>7</v>
      </c>
      <c r="E11" s="85">
        <v>3</v>
      </c>
      <c r="F11" s="85">
        <v>7</v>
      </c>
      <c r="G11" s="85">
        <v>0</v>
      </c>
      <c r="H11" s="75">
        <v>0</v>
      </c>
      <c r="I11" s="75">
        <f>SUM(B11:H11)</f>
        <v>148</v>
      </c>
    </row>
    <row r="12" spans="1:103" ht="17.25" thickTop="1" thickBot="1">
      <c r="A12" s="12">
        <v>2017</v>
      </c>
      <c r="B12" s="85">
        <v>81</v>
      </c>
      <c r="C12" s="85">
        <v>17</v>
      </c>
      <c r="D12" s="85">
        <v>20</v>
      </c>
      <c r="E12" s="85">
        <v>27</v>
      </c>
      <c r="F12" s="85">
        <v>21</v>
      </c>
      <c r="G12" s="85">
        <v>18</v>
      </c>
      <c r="H12" s="75">
        <v>0</v>
      </c>
      <c r="I12" s="75">
        <f>SUM(B12:H12)</f>
        <v>184</v>
      </c>
    </row>
    <row r="13" spans="1:103" ht="15.75" thickTop="1">
      <c r="A13" t="s">
        <v>14</v>
      </c>
      <c r="B13" s="17">
        <f>B12</f>
        <v>81</v>
      </c>
      <c r="C13" s="17">
        <f>C12+B11</f>
        <v>132</v>
      </c>
      <c r="D13" s="17">
        <f>D12+C11+B10</f>
        <v>408</v>
      </c>
      <c r="E13" s="17">
        <f>E12+D11+C10+B9</f>
        <v>248</v>
      </c>
      <c r="F13" s="17">
        <f>F12+E11+D10+C9+B8</f>
        <v>150</v>
      </c>
      <c r="G13" s="17">
        <f>G12+F11+E10+D9+C8</f>
        <v>295</v>
      </c>
      <c r="H13" s="17">
        <f>H12+G11+F10+E9+D8</f>
        <v>210</v>
      </c>
      <c r="I13" s="77">
        <f>I12+H11+G10+F9+E8</f>
        <v>426</v>
      </c>
    </row>
    <row r="14" spans="1:103">
      <c r="A14" t="s">
        <v>15</v>
      </c>
      <c r="B14" s="17">
        <v>243</v>
      </c>
      <c r="C14" s="17">
        <v>249</v>
      </c>
      <c r="D14" s="17">
        <v>257</v>
      </c>
      <c r="E14" s="17">
        <v>262</v>
      </c>
      <c r="F14" s="17">
        <v>260</v>
      </c>
      <c r="G14" s="17">
        <v>255</v>
      </c>
      <c r="H14" s="17">
        <v>250</v>
      </c>
      <c r="I14" s="17">
        <v>1776</v>
      </c>
    </row>
    <row r="15" spans="1:103">
      <c r="A15" t="s">
        <v>16</v>
      </c>
      <c r="B15" s="68">
        <f t="shared" ref="B15:I15" si="0">B13/B14*100</f>
        <v>33.333333333333329</v>
      </c>
      <c r="C15" s="68">
        <f t="shared" si="0"/>
        <v>53.01204819277109</v>
      </c>
      <c r="D15" s="78">
        <f t="shared" si="0"/>
        <v>158.75486381322958</v>
      </c>
      <c r="E15" s="78">
        <f t="shared" si="0"/>
        <v>94.656488549618317</v>
      </c>
      <c r="F15" s="68">
        <f t="shared" si="0"/>
        <v>57.692307692307686</v>
      </c>
      <c r="G15" s="78">
        <f t="shared" si="0"/>
        <v>115.68627450980394</v>
      </c>
      <c r="H15" s="78">
        <f t="shared" si="0"/>
        <v>84</v>
      </c>
      <c r="I15" s="84">
        <f t="shared" si="0"/>
        <v>23.986486486486484</v>
      </c>
    </row>
    <row r="16" spans="1:103">
      <c r="A16" t="s">
        <v>17</v>
      </c>
      <c r="B16" s="79">
        <f t="shared" ref="B16:I16" si="1">B14-B13</f>
        <v>162</v>
      </c>
      <c r="C16" s="79">
        <f t="shared" si="1"/>
        <v>117</v>
      </c>
      <c r="D16" s="79">
        <v>0</v>
      </c>
      <c r="E16" s="79">
        <f>E14-E13</f>
        <v>14</v>
      </c>
      <c r="F16" s="79">
        <f>F14-F13</f>
        <v>110</v>
      </c>
      <c r="G16" s="79" t="s">
        <v>43</v>
      </c>
      <c r="H16" s="79">
        <f t="shared" si="1"/>
        <v>40</v>
      </c>
      <c r="I16" s="79">
        <f t="shared" si="1"/>
        <v>1350</v>
      </c>
    </row>
    <row r="18" spans="1:103">
      <c r="A18" t="s">
        <v>44</v>
      </c>
    </row>
    <row r="19" spans="1:103" ht="15.75" thickBot="1"/>
    <row r="20" spans="1:103" ht="16.5" thickTop="1">
      <c r="A20" s="58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>
      <c r="A21" s="61" t="s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3" ht="15.7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</row>
    <row r="23" spans="1:103" ht="15.75">
      <c r="A23" s="61" t="s">
        <v>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3"/>
    </row>
    <row r="24" spans="1:103" ht="16.5" thickBot="1">
      <c r="A24" s="55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7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</row>
    <row r="27" spans="1:103" ht="16.5" thickTop="1" thickBot="1">
      <c r="A27" s="12">
        <v>2014</v>
      </c>
      <c r="B27" s="85">
        <v>0</v>
      </c>
      <c r="C27" s="85">
        <v>0</v>
      </c>
      <c r="D27" s="85">
        <v>74</v>
      </c>
      <c r="E27" s="85">
        <v>141</v>
      </c>
      <c r="F27" s="85">
        <v>191</v>
      </c>
      <c r="G27" s="85">
        <v>52</v>
      </c>
      <c r="H27" s="85">
        <v>0</v>
      </c>
      <c r="I27" s="85">
        <v>458</v>
      </c>
    </row>
    <row r="28" spans="1:103" ht="16.5" thickTop="1" thickBot="1">
      <c r="A28" s="12">
        <v>2015</v>
      </c>
      <c r="B28" s="85">
        <v>86</v>
      </c>
      <c r="C28" s="85">
        <v>179</v>
      </c>
      <c r="D28" s="85">
        <v>253</v>
      </c>
      <c r="E28" s="85">
        <v>85</v>
      </c>
      <c r="F28" s="85">
        <v>44</v>
      </c>
      <c r="G28" s="85">
        <v>16</v>
      </c>
      <c r="H28" s="85">
        <v>0</v>
      </c>
      <c r="I28" s="85">
        <v>663</v>
      </c>
    </row>
    <row r="29" spans="1:103" ht="16.5" thickTop="1" thickBot="1">
      <c r="A29" s="12">
        <v>2016</v>
      </c>
      <c r="B29" s="85">
        <v>45</v>
      </c>
      <c r="C29" s="85">
        <v>41</v>
      </c>
      <c r="D29" s="85">
        <v>25</v>
      </c>
      <c r="E29" s="85">
        <v>12</v>
      </c>
      <c r="F29" s="85">
        <v>8</v>
      </c>
      <c r="G29" s="85">
        <v>6</v>
      </c>
      <c r="H29" s="85">
        <v>2</v>
      </c>
      <c r="I29" s="85">
        <v>139</v>
      </c>
    </row>
    <row r="30" spans="1:103" ht="16.5" thickTop="1" thickBot="1">
      <c r="A30" s="12">
        <v>2017</v>
      </c>
      <c r="B30" s="85">
        <v>33</v>
      </c>
      <c r="C30" s="85">
        <v>49</v>
      </c>
      <c r="D30" s="85">
        <v>14</v>
      </c>
      <c r="E30" s="85">
        <v>13</v>
      </c>
      <c r="F30" s="85">
        <v>9</v>
      </c>
      <c r="G30" s="85">
        <v>6</v>
      </c>
      <c r="H30" s="85">
        <v>0</v>
      </c>
      <c r="I30" s="85">
        <f>SUM(B30:H30)</f>
        <v>124</v>
      </c>
    </row>
    <row r="31" spans="1:103" ht="15.75" thickTop="1">
      <c r="A31" t="s">
        <v>14</v>
      </c>
      <c r="B31" s="17">
        <f>B30</f>
        <v>33</v>
      </c>
      <c r="C31" s="17">
        <f>C30+B29</f>
        <v>94</v>
      </c>
      <c r="D31" s="17">
        <f>D30+C29+B28</f>
        <v>141</v>
      </c>
      <c r="E31" s="17">
        <f>E30+D29+C28+B27</f>
        <v>217</v>
      </c>
      <c r="F31" s="17">
        <f>F30+E29+D28+C27+B26</f>
        <v>274</v>
      </c>
      <c r="G31" s="17">
        <f>G30+F29+E28+D27+C26</f>
        <v>173</v>
      </c>
      <c r="H31" s="17">
        <f>H30+G29+F28+E27+D26</f>
        <v>191</v>
      </c>
      <c r="I31" s="77">
        <f>B31+C31+D31+E31+F31+G31+H31</f>
        <v>1123</v>
      </c>
    </row>
    <row r="32" spans="1:103">
      <c r="A32" t="s">
        <v>15</v>
      </c>
      <c r="B32" s="17">
        <v>243</v>
      </c>
      <c r="C32" s="17">
        <v>249</v>
      </c>
      <c r="D32" s="17">
        <v>257</v>
      </c>
      <c r="E32" s="17">
        <v>262</v>
      </c>
      <c r="F32" s="17">
        <v>260</v>
      </c>
      <c r="G32" s="17">
        <v>255</v>
      </c>
      <c r="H32" s="17">
        <v>250</v>
      </c>
      <c r="I32" s="17">
        <v>1776</v>
      </c>
    </row>
    <row r="33" spans="1:103">
      <c r="A33" t="s">
        <v>16</v>
      </c>
      <c r="B33" s="68">
        <f t="shared" ref="B33:I33" si="2">B31/B32*100</f>
        <v>13.580246913580247</v>
      </c>
      <c r="C33" s="68">
        <f t="shared" si="2"/>
        <v>37.751004016064257</v>
      </c>
      <c r="D33" s="68">
        <f t="shared" si="2"/>
        <v>54.863813229571988</v>
      </c>
      <c r="E33" s="78">
        <f t="shared" si="2"/>
        <v>82.824427480916029</v>
      </c>
      <c r="F33" s="78">
        <f t="shared" si="2"/>
        <v>105.38461538461539</v>
      </c>
      <c r="G33" s="68">
        <f t="shared" si="2"/>
        <v>67.843137254901961</v>
      </c>
      <c r="H33" s="78">
        <f t="shared" si="2"/>
        <v>76.400000000000006</v>
      </c>
      <c r="I33" s="68">
        <f t="shared" si="2"/>
        <v>63.231981981981974</v>
      </c>
    </row>
    <row r="34" spans="1:103">
      <c r="A34" t="s">
        <v>17</v>
      </c>
      <c r="B34" s="79">
        <f t="shared" ref="B34:H34" si="3">B32-B31</f>
        <v>210</v>
      </c>
      <c r="C34" s="79">
        <f t="shared" si="3"/>
        <v>155</v>
      </c>
      <c r="D34" s="79">
        <f t="shared" si="3"/>
        <v>116</v>
      </c>
      <c r="E34" s="79">
        <f t="shared" si="3"/>
        <v>45</v>
      </c>
      <c r="F34" s="79">
        <v>0</v>
      </c>
      <c r="G34" s="79">
        <f t="shared" si="3"/>
        <v>82</v>
      </c>
      <c r="H34" s="79">
        <f t="shared" si="3"/>
        <v>59</v>
      </c>
      <c r="I34" s="79">
        <f>SUM(B34:H34)</f>
        <v>667</v>
      </c>
    </row>
    <row r="36" spans="1:103">
      <c r="A36" t="s">
        <v>44</v>
      </c>
    </row>
    <row r="37" spans="1:103" ht="15.75" thickBot="1"/>
    <row r="38" spans="1:103" ht="16.5" thickTop="1">
      <c r="A38" s="58" t="s">
        <v>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60"/>
    </row>
    <row r="39" spans="1:103" ht="15.75">
      <c r="A39" s="61" t="s">
        <v>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3"/>
    </row>
    <row r="40" spans="1:103" ht="15.75">
      <c r="A40" s="61" t="s">
        <v>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3"/>
    </row>
    <row r="41" spans="1:103" ht="15.75">
      <c r="A41" s="61" t="s">
        <v>20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3"/>
    </row>
    <row r="42" spans="1:103" ht="16.5" thickBot="1">
      <c r="A42" s="55" t="s">
        <v>26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7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21</v>
      </c>
    </row>
    <row r="44" spans="1:103" ht="17.25" thickTop="1" thickBot="1">
      <c r="A44" s="16">
        <v>2017</v>
      </c>
      <c r="B44" s="16"/>
      <c r="C44" s="20"/>
      <c r="D44" s="27">
        <v>10</v>
      </c>
      <c r="E44" s="27">
        <v>93</v>
      </c>
      <c r="F44" s="27">
        <v>79</v>
      </c>
      <c r="G44" s="27">
        <v>23</v>
      </c>
      <c r="H44" s="52"/>
      <c r="I44" s="52">
        <f>SUM(D44:H44)</f>
        <v>205</v>
      </c>
    </row>
    <row r="45" spans="1:103" ht="17.25" thickTop="1" thickBot="1">
      <c r="A45" t="s">
        <v>14</v>
      </c>
      <c r="B45" s="4"/>
      <c r="C45" s="4"/>
      <c r="D45" s="27">
        <f>D44</f>
        <v>10</v>
      </c>
      <c r="E45" s="27">
        <f>E44</f>
        <v>93</v>
      </c>
      <c r="F45" s="27">
        <f>F44</f>
        <v>79</v>
      </c>
      <c r="G45" s="27">
        <f>G44</f>
        <v>23</v>
      </c>
      <c r="H45" s="52"/>
      <c r="I45" s="52">
        <f>SUM(D45:H45)</f>
        <v>205</v>
      </c>
    </row>
    <row r="46" spans="1:103" ht="17.25" thickTop="1" thickBot="1">
      <c r="A46" s="18" t="s">
        <v>15</v>
      </c>
      <c r="B46" s="19"/>
      <c r="C46" s="19"/>
      <c r="D46" s="50">
        <v>257</v>
      </c>
      <c r="E46" s="31">
        <v>259</v>
      </c>
      <c r="F46" s="31">
        <v>256</v>
      </c>
      <c r="G46" s="50">
        <v>251</v>
      </c>
      <c r="H46" s="53"/>
      <c r="I46" s="53">
        <f>D46+E46+F46+G46</f>
        <v>1023</v>
      </c>
    </row>
    <row r="47" spans="1:103" ht="16.5" thickTop="1" thickBot="1">
      <c r="A47" t="s">
        <v>16</v>
      </c>
      <c r="B47" s="8"/>
      <c r="C47" s="8"/>
      <c r="D47" s="54">
        <f>D45/D46*100</f>
        <v>3.8910505836575875</v>
      </c>
      <c r="E47" s="54">
        <f t="shared" ref="E47:I47" si="4">E45/E46*100</f>
        <v>35.907335907335906</v>
      </c>
      <c r="F47" s="54">
        <f t="shared" si="4"/>
        <v>30.859375</v>
      </c>
      <c r="G47" s="54">
        <f t="shared" si="4"/>
        <v>9.1633466135458175</v>
      </c>
      <c r="H47" s="54"/>
      <c r="I47" s="54">
        <f t="shared" si="4"/>
        <v>20.039100684261975</v>
      </c>
    </row>
    <row r="48" spans="1:103" ht="15.75" thickTop="1">
      <c r="A48" t="s">
        <v>17</v>
      </c>
      <c r="B48" s="7"/>
      <c r="C48" s="7"/>
      <c r="D48" s="17">
        <f>D46-D45</f>
        <v>247</v>
      </c>
      <c r="E48" s="17">
        <f t="shared" ref="E48:I48" si="5">E46-E45</f>
        <v>166</v>
      </c>
      <c r="F48" s="17">
        <f t="shared" si="5"/>
        <v>177</v>
      </c>
      <c r="G48" s="17">
        <f t="shared" si="5"/>
        <v>228</v>
      </c>
      <c r="H48" s="17"/>
      <c r="I48" s="17">
        <f t="shared" si="5"/>
        <v>818</v>
      </c>
    </row>
    <row r="50" spans="1:1">
      <c r="A50" t="s">
        <v>44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Y50"/>
  <sheetViews>
    <sheetView topLeftCell="A28" workbookViewId="0">
      <selection activeCell="A50" sqref="A50"/>
    </sheetView>
  </sheetViews>
  <sheetFormatPr defaultRowHeight="15"/>
  <cols>
    <col min="1" max="1" width="26.85546875" customWidth="1"/>
  </cols>
  <sheetData>
    <row r="1" spans="1:103" ht="15.75" thickBot="1">
      <c r="A1" t="s">
        <v>27</v>
      </c>
    </row>
    <row r="2" spans="1:103" ht="16.5" thickTop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60"/>
    </row>
    <row r="3" spans="1:103" ht="15.75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</row>
    <row r="4" spans="1:103" ht="15.7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</row>
    <row r="5" spans="1:103" ht="15.75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3"/>
    </row>
    <row r="6" spans="1:103" ht="16.5" thickBot="1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7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f>SUM(B8:H8)</f>
        <v>0</v>
      </c>
    </row>
    <row r="9" spans="1:103" ht="17.25" thickTop="1" thickBot="1">
      <c r="A9" s="1">
        <v>2014</v>
      </c>
      <c r="B9" s="75">
        <v>0</v>
      </c>
      <c r="C9" s="75">
        <v>0</v>
      </c>
      <c r="D9" s="75">
        <v>150</v>
      </c>
      <c r="E9" s="75">
        <v>133</v>
      </c>
      <c r="F9" s="75">
        <v>157</v>
      </c>
      <c r="G9" s="75">
        <v>0</v>
      </c>
      <c r="H9" s="75">
        <v>0</v>
      </c>
      <c r="I9" s="76">
        <f>SUM(B9:H9)</f>
        <v>440</v>
      </c>
    </row>
    <row r="10" spans="1:103" ht="17.25" thickTop="1" thickBot="1">
      <c r="A10" s="1">
        <v>2015</v>
      </c>
      <c r="B10" s="75">
        <v>190</v>
      </c>
      <c r="C10" s="75">
        <v>140</v>
      </c>
      <c r="D10" s="75">
        <v>132</v>
      </c>
      <c r="E10" s="75">
        <v>4</v>
      </c>
      <c r="F10" s="75">
        <v>2</v>
      </c>
      <c r="G10" s="75">
        <v>0</v>
      </c>
      <c r="H10" s="75">
        <v>0</v>
      </c>
      <c r="I10" s="76">
        <f>SUM(B10:H10)</f>
        <v>468</v>
      </c>
    </row>
    <row r="11" spans="1:103" ht="17.25" thickTop="1" thickBot="1">
      <c r="A11" s="1">
        <v>2016</v>
      </c>
      <c r="B11" s="75">
        <v>79</v>
      </c>
      <c r="C11" s="75">
        <v>14</v>
      </c>
      <c r="D11" s="75">
        <v>3</v>
      </c>
      <c r="E11" s="75">
        <v>0</v>
      </c>
      <c r="F11" s="75">
        <v>1</v>
      </c>
      <c r="G11" s="75">
        <v>0</v>
      </c>
      <c r="H11" s="75">
        <v>0</v>
      </c>
      <c r="I11" s="76">
        <f>SUM(B11:H11)</f>
        <v>97</v>
      </c>
    </row>
    <row r="12" spans="1:103" ht="17.25" thickTop="1" thickBot="1">
      <c r="A12" s="1">
        <v>2017</v>
      </c>
      <c r="B12" s="75">
        <v>44</v>
      </c>
      <c r="C12" s="75">
        <v>8</v>
      </c>
      <c r="D12" s="75">
        <v>5</v>
      </c>
      <c r="E12" s="75">
        <v>1</v>
      </c>
      <c r="F12" s="75">
        <v>1</v>
      </c>
      <c r="G12" s="75">
        <v>0</v>
      </c>
      <c r="H12" s="75">
        <v>0</v>
      </c>
      <c r="I12" s="76">
        <f>SUM(B12:H12)</f>
        <v>59</v>
      </c>
    </row>
    <row r="13" spans="1:103" ht="15.75" thickTop="1">
      <c r="A13" t="s">
        <v>14</v>
      </c>
      <c r="B13" s="17">
        <f>B12</f>
        <v>44</v>
      </c>
      <c r="C13" s="17">
        <f>C12+B11</f>
        <v>87</v>
      </c>
      <c r="D13" s="17">
        <f>D12+C11+B10</f>
        <v>209</v>
      </c>
      <c r="E13" s="17">
        <f>E12+D11+C10+B9</f>
        <v>144</v>
      </c>
      <c r="F13" s="17">
        <f>F12+E11+D10+C9+B8</f>
        <v>133</v>
      </c>
      <c r="G13" s="17">
        <f>G12+F11+E10+D9+C8</f>
        <v>155</v>
      </c>
      <c r="H13" s="17">
        <f>H12+G11+F10+E9+D8</f>
        <v>135</v>
      </c>
      <c r="I13" s="77">
        <f>B13+C13+D13+E13+F13+G13+H13</f>
        <v>907</v>
      </c>
    </row>
    <row r="14" spans="1:103">
      <c r="A14" t="s">
        <v>15</v>
      </c>
      <c r="B14" s="17">
        <v>117</v>
      </c>
      <c r="C14" s="17">
        <v>119</v>
      </c>
      <c r="D14" s="17">
        <v>120</v>
      </c>
      <c r="E14" s="17">
        <v>120</v>
      </c>
      <c r="F14" s="17">
        <v>120</v>
      </c>
      <c r="G14" s="17">
        <v>119</v>
      </c>
      <c r="H14" s="17">
        <v>119</v>
      </c>
      <c r="I14" s="17">
        <v>834</v>
      </c>
    </row>
    <row r="15" spans="1:103">
      <c r="A15" t="s">
        <v>16</v>
      </c>
      <c r="B15" s="68">
        <f t="shared" ref="B15:I15" si="0">B13/B14*100</f>
        <v>37.606837606837608</v>
      </c>
      <c r="C15" s="68">
        <f t="shared" si="0"/>
        <v>73.109243697478988</v>
      </c>
      <c r="D15" s="78">
        <f t="shared" si="0"/>
        <v>174.16666666666666</v>
      </c>
      <c r="E15" s="78">
        <f t="shared" si="0"/>
        <v>120</v>
      </c>
      <c r="F15" s="78">
        <f t="shared" si="0"/>
        <v>110.83333333333334</v>
      </c>
      <c r="G15" s="78">
        <f t="shared" si="0"/>
        <v>130.25210084033614</v>
      </c>
      <c r="H15" s="78">
        <f t="shared" si="0"/>
        <v>113.4453781512605</v>
      </c>
      <c r="I15" s="78">
        <f t="shared" si="0"/>
        <v>108.75299760191845</v>
      </c>
    </row>
    <row r="16" spans="1:103">
      <c r="A16" t="s">
        <v>17</v>
      </c>
      <c r="B16" s="79">
        <f t="shared" ref="B16:C16" si="1">B14-B13</f>
        <v>73</v>
      </c>
      <c r="C16" s="79">
        <f t="shared" si="1"/>
        <v>32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f>SUM(B16:H16)</f>
        <v>105</v>
      </c>
    </row>
    <row r="18" spans="1:103">
      <c r="A18" t="s">
        <v>44</v>
      </c>
    </row>
    <row r="19" spans="1:103" ht="15.75" thickBot="1"/>
    <row r="20" spans="1:103" ht="16.5" thickTop="1">
      <c r="A20" s="58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>
      <c r="A21" s="61" t="s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3" ht="15.7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</row>
    <row r="23" spans="1:103" ht="15.75">
      <c r="A23" s="61" t="s">
        <v>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3"/>
    </row>
    <row r="24" spans="1:103" ht="16.5" thickBot="1">
      <c r="A24" s="55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7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f>SUM(B26:H26)</f>
        <v>0</v>
      </c>
    </row>
    <row r="27" spans="1:103" ht="17.25" thickTop="1" thickBot="1">
      <c r="A27" s="1">
        <v>2014</v>
      </c>
      <c r="B27" s="75">
        <v>0</v>
      </c>
      <c r="C27" s="75">
        <v>0</v>
      </c>
      <c r="D27" s="75">
        <v>57</v>
      </c>
      <c r="E27" s="75">
        <v>103</v>
      </c>
      <c r="F27" s="75">
        <v>163</v>
      </c>
      <c r="G27" s="75">
        <v>44</v>
      </c>
      <c r="H27" s="75">
        <v>0</v>
      </c>
      <c r="I27" s="76">
        <f>SUM(B27:H27)</f>
        <v>367</v>
      </c>
    </row>
    <row r="28" spans="1:103" ht="17.25" thickTop="1" thickBot="1">
      <c r="A28" s="1">
        <v>2015</v>
      </c>
      <c r="B28" s="75">
        <v>45</v>
      </c>
      <c r="C28" s="75">
        <v>86</v>
      </c>
      <c r="D28" s="75">
        <v>114</v>
      </c>
      <c r="E28" s="75">
        <v>33</v>
      </c>
      <c r="F28" s="75">
        <v>6</v>
      </c>
      <c r="G28" s="75">
        <v>2</v>
      </c>
      <c r="H28" s="75">
        <v>0</v>
      </c>
      <c r="I28" s="76">
        <f>SUM(B28:H28)</f>
        <v>286</v>
      </c>
    </row>
    <row r="29" spans="1:103" ht="17.25" thickTop="1" thickBot="1">
      <c r="A29" s="1">
        <v>2016</v>
      </c>
      <c r="B29" s="75">
        <v>31</v>
      </c>
      <c r="C29" s="75">
        <v>25</v>
      </c>
      <c r="D29" s="75">
        <v>16</v>
      </c>
      <c r="E29" s="75">
        <v>4</v>
      </c>
      <c r="F29" s="75">
        <v>2</v>
      </c>
      <c r="G29" s="75">
        <v>8</v>
      </c>
      <c r="H29" s="75">
        <v>0</v>
      </c>
      <c r="I29" s="76">
        <f>SUM(B29:H29)</f>
        <v>86</v>
      </c>
    </row>
    <row r="30" spans="1:103" ht="17.25" thickTop="1" thickBot="1">
      <c r="A30" s="1">
        <v>2017</v>
      </c>
      <c r="B30" s="75">
        <v>20</v>
      </c>
      <c r="C30" s="75">
        <v>33</v>
      </c>
      <c r="D30" s="75">
        <v>6</v>
      </c>
      <c r="E30" s="75">
        <v>4</v>
      </c>
      <c r="F30" s="75">
        <v>0</v>
      </c>
      <c r="G30" s="75">
        <v>1</v>
      </c>
      <c r="H30" s="75">
        <v>0</v>
      </c>
      <c r="I30" s="76">
        <f>SUM(B30:H30)</f>
        <v>64</v>
      </c>
    </row>
    <row r="31" spans="1:103" ht="15.75" thickTop="1">
      <c r="A31" t="s">
        <v>14</v>
      </c>
      <c r="B31" s="17">
        <f>B30</f>
        <v>20</v>
      </c>
      <c r="C31" s="17">
        <f>C30+B29</f>
        <v>64</v>
      </c>
      <c r="D31" s="17">
        <f>D30+C29+B28</f>
        <v>76</v>
      </c>
      <c r="E31" s="17">
        <f>E30+D29+C28+B27</f>
        <v>106</v>
      </c>
      <c r="F31" s="17">
        <f>F30+E29+D28+C27+B26</f>
        <v>118</v>
      </c>
      <c r="G31" s="17">
        <f>G30+F29+E28+D27+C26</f>
        <v>93</v>
      </c>
      <c r="H31" s="17">
        <f>H30+G29+F28+E27+D26</f>
        <v>117</v>
      </c>
      <c r="I31" s="77">
        <f>B31+C31+D31+E31+F31+G31+H31</f>
        <v>594</v>
      </c>
      <c r="K31" s="21"/>
    </row>
    <row r="32" spans="1:103">
      <c r="A32" t="s">
        <v>15</v>
      </c>
      <c r="B32" s="17">
        <v>117</v>
      </c>
      <c r="C32" s="17">
        <v>119</v>
      </c>
      <c r="D32" s="17">
        <v>120</v>
      </c>
      <c r="E32" s="17">
        <v>120</v>
      </c>
      <c r="F32" s="17">
        <v>120</v>
      </c>
      <c r="G32" s="17">
        <v>119</v>
      </c>
      <c r="H32" s="17">
        <v>119</v>
      </c>
      <c r="I32" s="17">
        <v>834</v>
      </c>
    </row>
    <row r="33" spans="1:103">
      <c r="A33" t="s">
        <v>16</v>
      </c>
      <c r="B33" s="68">
        <f t="shared" ref="B33:I33" si="2">B31/B32*100</f>
        <v>17.094017094017094</v>
      </c>
      <c r="C33" s="68">
        <f t="shared" si="2"/>
        <v>53.781512605042018</v>
      </c>
      <c r="D33" s="68">
        <f t="shared" si="2"/>
        <v>63.333333333333329</v>
      </c>
      <c r="E33" s="78">
        <f t="shared" si="2"/>
        <v>88.333333333333329</v>
      </c>
      <c r="F33" s="78">
        <f t="shared" si="2"/>
        <v>98.333333333333329</v>
      </c>
      <c r="G33" s="68">
        <f t="shared" si="2"/>
        <v>78.151260504201687</v>
      </c>
      <c r="H33" s="78">
        <f t="shared" si="2"/>
        <v>98.319327731092429</v>
      </c>
      <c r="I33" s="68">
        <f t="shared" si="2"/>
        <v>71.223021582733821</v>
      </c>
    </row>
    <row r="34" spans="1:103">
      <c r="A34" t="s">
        <v>17</v>
      </c>
      <c r="B34" s="79">
        <f t="shared" ref="B34:I34" si="3">B32-B31</f>
        <v>97</v>
      </c>
      <c r="C34" s="79">
        <f t="shared" si="3"/>
        <v>55</v>
      </c>
      <c r="D34" s="79">
        <f t="shared" si="3"/>
        <v>44</v>
      </c>
      <c r="E34" s="79">
        <f t="shared" si="3"/>
        <v>14</v>
      </c>
      <c r="F34" s="79">
        <f t="shared" si="3"/>
        <v>2</v>
      </c>
      <c r="G34" s="79">
        <f t="shared" si="3"/>
        <v>26</v>
      </c>
      <c r="H34" s="79">
        <f t="shared" si="3"/>
        <v>2</v>
      </c>
      <c r="I34" s="79">
        <f t="shared" si="3"/>
        <v>240</v>
      </c>
    </row>
    <row r="36" spans="1:103">
      <c r="A36" t="s">
        <v>44</v>
      </c>
    </row>
    <row r="37" spans="1:103" ht="15.75" thickBot="1"/>
    <row r="38" spans="1:103" ht="16.5" thickTop="1">
      <c r="A38" s="58" t="s">
        <v>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60"/>
    </row>
    <row r="39" spans="1:103" ht="15.75">
      <c r="A39" s="61" t="s">
        <v>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3"/>
    </row>
    <row r="40" spans="1:103" ht="15.75">
      <c r="A40" s="61" t="s">
        <v>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3"/>
    </row>
    <row r="41" spans="1:103" ht="15.75">
      <c r="A41" s="61" t="s">
        <v>20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3"/>
    </row>
    <row r="42" spans="1:103" ht="16.5" thickBot="1">
      <c r="A42" s="55" t="s">
        <v>26</v>
      </c>
      <c r="B42" s="56"/>
      <c r="C42" s="56"/>
      <c r="D42" s="62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7"/>
    </row>
    <row r="43" spans="1:103" ht="16.5" thickTop="1" thickBot="1">
      <c r="A43" t="s">
        <v>5</v>
      </c>
      <c r="D43" s="22" t="s">
        <v>8</v>
      </c>
      <c r="E43" t="s">
        <v>9</v>
      </c>
      <c r="F43" t="s">
        <v>10</v>
      </c>
      <c r="G43" t="s">
        <v>11</v>
      </c>
      <c r="I43" t="s">
        <v>21</v>
      </c>
    </row>
    <row r="44" spans="1:103" ht="17.25" thickTop="1" thickBot="1">
      <c r="A44" s="16">
        <v>2017</v>
      </c>
      <c r="B44" s="16"/>
      <c r="C44" s="20"/>
      <c r="D44" s="27">
        <v>17</v>
      </c>
      <c r="E44" s="27">
        <v>77</v>
      </c>
      <c r="F44" s="28">
        <v>85</v>
      </c>
      <c r="G44" s="28">
        <v>13</v>
      </c>
      <c r="H44" s="65"/>
      <c r="I44" s="65">
        <f>SUM(D44:H44)</f>
        <v>192</v>
      </c>
    </row>
    <row r="45" spans="1:103" ht="17.25" thickTop="1" thickBot="1">
      <c r="A45" t="s">
        <v>14</v>
      </c>
      <c r="B45" s="4"/>
      <c r="C45" s="4"/>
      <c r="D45" s="27">
        <f>D44</f>
        <v>17</v>
      </c>
      <c r="E45" s="27">
        <f>E44</f>
        <v>77</v>
      </c>
      <c r="F45" s="28">
        <f>F44</f>
        <v>85</v>
      </c>
      <c r="G45" s="28">
        <f>G44</f>
        <v>13</v>
      </c>
      <c r="H45" s="65"/>
      <c r="I45" s="65">
        <f>SUM(D45:H45)</f>
        <v>192</v>
      </c>
    </row>
    <row r="46" spans="1:103" ht="17.25" thickTop="1" thickBot="1">
      <c r="A46" s="18" t="s">
        <v>15</v>
      </c>
      <c r="B46" s="19"/>
      <c r="C46" s="19"/>
      <c r="D46" s="23">
        <v>119</v>
      </c>
      <c r="E46" s="31">
        <v>119</v>
      </c>
      <c r="F46" s="30">
        <v>120</v>
      </c>
      <c r="G46" s="29">
        <v>121</v>
      </c>
      <c r="H46" s="81"/>
      <c r="I46" s="81">
        <f>SUM(D46:H46)</f>
        <v>479</v>
      </c>
    </row>
    <row r="47" spans="1:103" ht="16.5" thickTop="1" thickBot="1">
      <c r="A47" t="s">
        <v>16</v>
      </c>
      <c r="B47" s="8"/>
      <c r="C47" s="8"/>
      <c r="D47" s="82">
        <f>D45/D46*100</f>
        <v>14.285714285714285</v>
      </c>
      <c r="E47" s="82">
        <f t="shared" ref="E47:I47" si="4">E45/E46*100</f>
        <v>64.705882352941174</v>
      </c>
      <c r="F47" s="83">
        <f t="shared" si="4"/>
        <v>70.833333333333343</v>
      </c>
      <c r="G47" s="83">
        <f t="shared" si="4"/>
        <v>10.743801652892563</v>
      </c>
      <c r="H47" s="83"/>
      <c r="I47" s="83">
        <f t="shared" si="4"/>
        <v>40.083507306889352</v>
      </c>
    </row>
    <row r="48" spans="1:103" ht="15.75" thickTop="1">
      <c r="A48" t="s">
        <v>17</v>
      </c>
      <c r="B48" s="7"/>
      <c r="C48" s="7"/>
      <c r="D48" s="17">
        <f>D46-D45</f>
        <v>102</v>
      </c>
      <c r="E48" s="17">
        <f t="shared" ref="E48:I48" si="5">E46-E45</f>
        <v>42</v>
      </c>
      <c r="F48" s="17">
        <f t="shared" si="5"/>
        <v>35</v>
      </c>
      <c r="G48" s="17">
        <f t="shared" si="5"/>
        <v>108</v>
      </c>
      <c r="H48" s="17"/>
      <c r="I48" s="17">
        <f t="shared" si="5"/>
        <v>287</v>
      </c>
    </row>
    <row r="50" spans="1:1">
      <c r="A50" t="s">
        <v>44</v>
      </c>
    </row>
  </sheetData>
  <mergeCells count="15">
    <mergeCell ref="A42:CY42"/>
    <mergeCell ref="A20:CY20"/>
    <mergeCell ref="A21:CY21"/>
    <mergeCell ref="A22:CY22"/>
    <mergeCell ref="A23:CY23"/>
    <mergeCell ref="A24:CY24"/>
    <mergeCell ref="A38:CY38"/>
    <mergeCell ref="A39:CY39"/>
    <mergeCell ref="A40:CY40"/>
    <mergeCell ref="A41:CY41"/>
    <mergeCell ref="A6:CY6"/>
    <mergeCell ref="A2:CY2"/>
    <mergeCell ref="A3:CY3"/>
    <mergeCell ref="A4:CY4"/>
    <mergeCell ref="A5:CY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50"/>
  <sheetViews>
    <sheetView topLeftCell="A25" workbookViewId="0">
      <selection activeCell="H51" sqref="H51"/>
    </sheetView>
  </sheetViews>
  <sheetFormatPr defaultRowHeight="15"/>
  <cols>
    <col min="1" max="1" width="19" customWidth="1"/>
  </cols>
  <sheetData>
    <row r="1" spans="1:103" ht="15.75" thickBot="1">
      <c r="A1" t="s">
        <v>34</v>
      </c>
    </row>
    <row r="2" spans="1:103" ht="16.5" thickTop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60"/>
    </row>
    <row r="3" spans="1:103" ht="15.75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</row>
    <row r="4" spans="1:103" ht="15.7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</row>
    <row r="5" spans="1:103" ht="15.75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3"/>
    </row>
    <row r="6" spans="1:103" ht="16.5" thickBot="1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7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2">
        <v>116</v>
      </c>
      <c r="E9" s="2">
        <v>90</v>
      </c>
      <c r="F9" s="2">
        <v>104</v>
      </c>
      <c r="G9" s="2">
        <v>0</v>
      </c>
      <c r="H9" s="2">
        <v>0</v>
      </c>
      <c r="I9" s="3">
        <f>SUM(B9:H9)</f>
        <v>310</v>
      </c>
    </row>
    <row r="10" spans="1:103" ht="17.25" thickTop="1" thickBot="1">
      <c r="A10" s="1">
        <v>2015</v>
      </c>
      <c r="B10" s="2">
        <v>113</v>
      </c>
      <c r="C10" s="2">
        <v>66</v>
      </c>
      <c r="D10" s="2">
        <v>31</v>
      </c>
      <c r="E10" s="2">
        <v>2</v>
      </c>
      <c r="F10" s="2">
        <v>3</v>
      </c>
      <c r="G10" s="2">
        <v>0</v>
      </c>
      <c r="H10" s="2">
        <v>0</v>
      </c>
      <c r="I10" s="3">
        <f>SUM(B10:H10)</f>
        <v>215</v>
      </c>
    </row>
    <row r="11" spans="1:103" ht="17.25" thickTop="1" thickBot="1">
      <c r="A11" s="1">
        <v>2016</v>
      </c>
      <c r="B11" s="2">
        <v>37</v>
      </c>
      <c r="C11" s="2">
        <v>5</v>
      </c>
      <c r="D11" s="2">
        <v>2</v>
      </c>
      <c r="E11" s="2">
        <v>2</v>
      </c>
      <c r="F11" s="2">
        <v>0</v>
      </c>
      <c r="G11" s="2">
        <v>0</v>
      </c>
      <c r="H11" s="2">
        <v>0</v>
      </c>
      <c r="I11" s="3">
        <f>SUM(B11:H11)</f>
        <v>46</v>
      </c>
    </row>
    <row r="12" spans="1:103" ht="17.25" thickTop="1" thickBot="1">
      <c r="A12" s="1">
        <v>2017</v>
      </c>
      <c r="B12" s="2">
        <v>22</v>
      </c>
      <c r="C12" s="2">
        <v>1</v>
      </c>
      <c r="D12" s="2">
        <v>4</v>
      </c>
      <c r="E12" s="2">
        <v>0</v>
      </c>
      <c r="F12" s="2">
        <v>2</v>
      </c>
      <c r="G12" s="2">
        <v>1</v>
      </c>
      <c r="H12" s="2">
        <v>0</v>
      </c>
      <c r="I12" s="3">
        <f>SUM(B12:H12)</f>
        <v>30</v>
      </c>
    </row>
    <row r="13" spans="1:103" ht="15.75" thickTop="1">
      <c r="A13" t="s">
        <v>14</v>
      </c>
      <c r="B13" s="4">
        <f>B12</f>
        <v>22</v>
      </c>
      <c r="C13" s="4">
        <f>C12+B11</f>
        <v>38</v>
      </c>
      <c r="D13" s="4">
        <f>D12+C11+B10</f>
        <v>122</v>
      </c>
      <c r="E13" s="4">
        <f>E12+D11+C10+B9</f>
        <v>68</v>
      </c>
      <c r="F13" s="4">
        <f>F12+E11+D10+C9+B8</f>
        <v>35</v>
      </c>
      <c r="G13" s="4">
        <f>G12+F11+E10+D9+C8</f>
        <v>119</v>
      </c>
      <c r="H13" s="4">
        <f>H12+G11+F10+E9+D8</f>
        <v>93</v>
      </c>
      <c r="I13" s="5">
        <f>B13+C13+D13+E13+F13+G13+H13</f>
        <v>497</v>
      </c>
    </row>
    <row r="14" spans="1:103">
      <c r="A14" t="s">
        <v>15</v>
      </c>
      <c r="B14" s="4">
        <v>78</v>
      </c>
      <c r="C14" s="4">
        <v>79</v>
      </c>
      <c r="D14" s="4">
        <v>80</v>
      </c>
      <c r="E14" s="4">
        <v>82</v>
      </c>
      <c r="F14" s="4">
        <v>83</v>
      </c>
      <c r="G14" s="4">
        <v>85</v>
      </c>
      <c r="H14" s="4">
        <v>86</v>
      </c>
      <c r="I14" s="4">
        <v>573</v>
      </c>
    </row>
    <row r="15" spans="1:103">
      <c r="A15" t="s">
        <v>16</v>
      </c>
      <c r="B15" s="9">
        <f t="shared" ref="B15:I15" si="0">B13/B14*100</f>
        <v>28.205128205128204</v>
      </c>
      <c r="C15" s="9">
        <f t="shared" si="0"/>
        <v>48.101265822784811</v>
      </c>
      <c r="D15" s="10">
        <f t="shared" si="0"/>
        <v>152.5</v>
      </c>
      <c r="E15" s="10">
        <f t="shared" si="0"/>
        <v>82.926829268292678</v>
      </c>
      <c r="F15" s="11">
        <f t="shared" si="0"/>
        <v>42.168674698795186</v>
      </c>
      <c r="G15" s="10">
        <f t="shared" si="0"/>
        <v>140</v>
      </c>
      <c r="H15" s="10">
        <f t="shared" si="0"/>
        <v>108.13953488372093</v>
      </c>
      <c r="I15" s="10">
        <f t="shared" si="0"/>
        <v>86.736474694589887</v>
      </c>
    </row>
    <row r="16" spans="1:103">
      <c r="A16" t="s">
        <v>17</v>
      </c>
      <c r="B16" s="6">
        <f t="shared" ref="B16:C16" si="1">B14-B13</f>
        <v>56</v>
      </c>
      <c r="C16" s="6">
        <f t="shared" si="1"/>
        <v>41</v>
      </c>
      <c r="D16" s="6">
        <v>0</v>
      </c>
      <c r="E16" s="6">
        <f>E14-E13</f>
        <v>14</v>
      </c>
      <c r="F16" s="6">
        <f>F14-F13</f>
        <v>48</v>
      </c>
      <c r="G16" s="6">
        <v>0</v>
      </c>
      <c r="H16" s="6">
        <v>0</v>
      </c>
      <c r="I16" s="6">
        <f>SUM(B16:H16)</f>
        <v>159</v>
      </c>
      <c r="J16" s="7"/>
    </row>
    <row r="18" spans="1:103">
      <c r="A18" t="s">
        <v>44</v>
      </c>
    </row>
    <row r="19" spans="1:103" ht="15.75" thickBot="1"/>
    <row r="20" spans="1:103" ht="16.5" thickTop="1">
      <c r="A20" s="58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>
      <c r="A21" s="61" t="s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3" ht="15.7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</row>
    <row r="23" spans="1:103" ht="15.75">
      <c r="A23" s="61" t="s">
        <v>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3"/>
    </row>
    <row r="24" spans="1:103" ht="16.5" thickBot="1">
      <c r="A24" s="55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7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46</v>
      </c>
      <c r="E27" s="2">
        <v>76</v>
      </c>
      <c r="F27" s="2">
        <v>86</v>
      </c>
      <c r="G27" s="2">
        <v>43</v>
      </c>
      <c r="H27" s="2">
        <v>0</v>
      </c>
      <c r="I27" s="2">
        <v>251</v>
      </c>
    </row>
    <row r="28" spans="1:103" ht="17.25" thickTop="1" thickBot="1">
      <c r="A28" s="1">
        <v>2015</v>
      </c>
      <c r="B28" s="2">
        <v>31</v>
      </c>
      <c r="C28" s="2">
        <v>61</v>
      </c>
      <c r="D28" s="2">
        <v>85</v>
      </c>
      <c r="E28" s="2">
        <v>16</v>
      </c>
      <c r="F28" s="2">
        <v>6</v>
      </c>
      <c r="G28" s="2">
        <v>6</v>
      </c>
      <c r="H28" s="2">
        <v>1</v>
      </c>
      <c r="I28" s="2">
        <v>206</v>
      </c>
    </row>
    <row r="29" spans="1:103" ht="17.25" thickTop="1" thickBot="1">
      <c r="A29" s="1">
        <v>2016</v>
      </c>
      <c r="B29" s="2">
        <v>23</v>
      </c>
      <c r="C29" s="2">
        <v>21</v>
      </c>
      <c r="D29" s="2">
        <v>9</v>
      </c>
      <c r="E29" s="2">
        <v>5</v>
      </c>
      <c r="F29" s="2">
        <v>1</v>
      </c>
      <c r="G29" s="2">
        <v>0</v>
      </c>
      <c r="H29" s="2">
        <v>0</v>
      </c>
      <c r="I29" s="2">
        <v>59</v>
      </c>
    </row>
    <row r="30" spans="1:103" ht="17.25" thickTop="1" thickBot="1">
      <c r="A30" s="1">
        <v>2017</v>
      </c>
      <c r="B30" s="2">
        <v>9</v>
      </c>
      <c r="C30" s="2">
        <v>12</v>
      </c>
      <c r="D30" s="2">
        <v>3</v>
      </c>
      <c r="E30" s="2">
        <v>3</v>
      </c>
      <c r="F30" s="2">
        <v>0</v>
      </c>
      <c r="G30" s="2">
        <v>0</v>
      </c>
      <c r="H30" s="2">
        <v>0</v>
      </c>
      <c r="I30" s="2">
        <v>27</v>
      </c>
    </row>
    <row r="31" spans="1:103" ht="15.75" thickTop="1">
      <c r="A31" t="s">
        <v>14</v>
      </c>
      <c r="B31" s="4">
        <f>B30</f>
        <v>9</v>
      </c>
      <c r="C31" s="4">
        <f>C30+B29</f>
        <v>35</v>
      </c>
      <c r="D31" s="4">
        <f>D30+C29+B28</f>
        <v>55</v>
      </c>
      <c r="E31" s="4">
        <f>E30+D29+C28+B27</f>
        <v>73</v>
      </c>
      <c r="F31" s="4">
        <f>F30+E29+D28+C27+B26</f>
        <v>90</v>
      </c>
      <c r="G31" s="4">
        <f>G30+F29+E28+D27+C26</f>
        <v>63</v>
      </c>
      <c r="H31" s="4">
        <f>H30+G29+F28+E27+D26</f>
        <v>82</v>
      </c>
      <c r="I31" s="5">
        <f>B31+C31+D31+E31+F31+G31+H31</f>
        <v>407</v>
      </c>
    </row>
    <row r="32" spans="1:103">
      <c r="A32" t="s">
        <v>15</v>
      </c>
      <c r="B32" s="4">
        <v>78</v>
      </c>
      <c r="C32" s="4">
        <v>79</v>
      </c>
      <c r="D32" s="4">
        <v>80</v>
      </c>
      <c r="E32" s="4">
        <v>82</v>
      </c>
      <c r="F32" s="4">
        <v>83</v>
      </c>
      <c r="G32" s="4">
        <v>85</v>
      </c>
      <c r="H32" s="4">
        <v>86</v>
      </c>
      <c r="I32" s="4">
        <v>573</v>
      </c>
    </row>
    <row r="33" spans="1:103">
      <c r="A33" t="s">
        <v>16</v>
      </c>
      <c r="B33" s="9">
        <f t="shared" ref="B33:I33" si="2">B31/B32*100</f>
        <v>11.538461538461538</v>
      </c>
      <c r="C33" s="9">
        <f t="shared" si="2"/>
        <v>44.303797468354425</v>
      </c>
      <c r="D33" s="9">
        <f t="shared" si="2"/>
        <v>68.75</v>
      </c>
      <c r="E33" s="10">
        <f t="shared" si="2"/>
        <v>89.024390243902445</v>
      </c>
      <c r="F33" s="10">
        <f t="shared" si="2"/>
        <v>108.43373493975903</v>
      </c>
      <c r="G33" s="9">
        <f t="shared" si="2"/>
        <v>74.117647058823536</v>
      </c>
      <c r="H33" s="10">
        <f t="shared" si="2"/>
        <v>95.348837209302332</v>
      </c>
      <c r="I33" s="9">
        <f t="shared" si="2"/>
        <v>71.029668411867362</v>
      </c>
    </row>
    <row r="34" spans="1:103">
      <c r="A34" t="s">
        <v>17</v>
      </c>
      <c r="B34" s="7">
        <f t="shared" ref="B34:H34" si="3">B32-B31</f>
        <v>69</v>
      </c>
      <c r="C34" s="7">
        <f t="shared" si="3"/>
        <v>44</v>
      </c>
      <c r="D34" s="7">
        <f t="shared" si="3"/>
        <v>25</v>
      </c>
      <c r="E34" s="7">
        <f t="shared" si="3"/>
        <v>9</v>
      </c>
      <c r="F34" s="7">
        <v>0</v>
      </c>
      <c r="G34" s="7">
        <f t="shared" si="3"/>
        <v>22</v>
      </c>
      <c r="H34" s="7">
        <f t="shared" si="3"/>
        <v>4</v>
      </c>
      <c r="I34" s="7">
        <f>SUM(B34:H34)</f>
        <v>173</v>
      </c>
    </row>
    <row r="36" spans="1:103">
      <c r="A36" t="s">
        <v>44</v>
      </c>
    </row>
    <row r="37" spans="1:103" ht="15.75" thickBot="1"/>
    <row r="38" spans="1:103" ht="16.5" thickTop="1">
      <c r="A38" s="58" t="s">
        <v>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60"/>
    </row>
    <row r="39" spans="1:103" ht="15.75">
      <c r="A39" s="61" t="s">
        <v>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3"/>
    </row>
    <row r="40" spans="1:103" ht="15.75">
      <c r="A40" s="61" t="s">
        <v>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3"/>
    </row>
    <row r="41" spans="1:103" ht="15.75">
      <c r="A41" s="61" t="s">
        <v>20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3"/>
    </row>
    <row r="42" spans="1:103" ht="16.5" thickBot="1">
      <c r="A42" s="55" t="s">
        <v>26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7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H43" s="43"/>
      <c r="I43" t="s">
        <v>21</v>
      </c>
    </row>
    <row r="44" spans="1:103" ht="17.25" thickTop="1" thickBot="1">
      <c r="A44" s="16">
        <v>2017</v>
      </c>
      <c r="B44" s="16"/>
      <c r="C44" s="20"/>
      <c r="D44" s="32">
        <v>0</v>
      </c>
      <c r="E44" s="33">
        <v>14</v>
      </c>
      <c r="F44" s="33">
        <v>19</v>
      </c>
      <c r="G44" s="33">
        <v>0</v>
      </c>
      <c r="H44" s="47"/>
      <c r="I44" s="44">
        <f>SUM(D44:H44)</f>
        <v>33</v>
      </c>
    </row>
    <row r="45" spans="1:103" ht="17.25" thickTop="1" thickBot="1">
      <c r="A45" t="s">
        <v>14</v>
      </c>
      <c r="B45" s="4"/>
      <c r="C45" s="4"/>
      <c r="D45" s="34">
        <f>D44</f>
        <v>0</v>
      </c>
      <c r="E45" s="37">
        <f>E44</f>
        <v>14</v>
      </c>
      <c r="F45" s="37">
        <f>F44</f>
        <v>19</v>
      </c>
      <c r="G45" s="37">
        <f>G44</f>
        <v>0</v>
      </c>
      <c r="H45" s="45"/>
      <c r="I45" s="26">
        <f>SUM(D45:H45)</f>
        <v>33</v>
      </c>
    </row>
    <row r="46" spans="1:103" ht="17.25" thickTop="1" thickBot="1">
      <c r="A46" s="18" t="s">
        <v>15</v>
      </c>
      <c r="B46" s="19"/>
      <c r="C46" s="19"/>
      <c r="D46" s="36">
        <v>85</v>
      </c>
      <c r="E46" s="39">
        <v>86</v>
      </c>
      <c r="F46" s="41">
        <v>86</v>
      </c>
      <c r="G46" s="38">
        <v>86</v>
      </c>
      <c r="H46" s="24"/>
      <c r="I46" s="46">
        <f>SUM(D46:H46)</f>
        <v>343</v>
      </c>
    </row>
    <row r="47" spans="1:103" ht="16.5" thickTop="1" thickBot="1">
      <c r="A47" t="s">
        <v>16</v>
      </c>
      <c r="B47" s="8"/>
      <c r="C47" s="8"/>
      <c r="D47" s="35">
        <f>D45/D46*100</f>
        <v>0</v>
      </c>
      <c r="E47" s="40">
        <f t="shared" ref="E47:I47" si="4">E45/E46*100</f>
        <v>16.279069767441861</v>
      </c>
      <c r="F47" s="40">
        <f t="shared" si="4"/>
        <v>22.093023255813954</v>
      </c>
      <c r="G47" s="42">
        <f t="shared" si="4"/>
        <v>0</v>
      </c>
      <c r="H47" s="25"/>
      <c r="I47" s="25">
        <f t="shared" si="4"/>
        <v>9.6209912536443145</v>
      </c>
    </row>
    <row r="48" spans="1:103" ht="15.75" thickTop="1">
      <c r="A48" t="s">
        <v>17</v>
      </c>
      <c r="B48" s="7"/>
      <c r="C48" s="7"/>
      <c r="D48" s="4">
        <f>D46-D45</f>
        <v>85</v>
      </c>
      <c r="E48" s="4">
        <f t="shared" ref="E48:I48" si="5">E46-E45</f>
        <v>72</v>
      </c>
      <c r="F48" s="4">
        <f t="shared" si="5"/>
        <v>67</v>
      </c>
      <c r="G48" s="4">
        <f t="shared" si="5"/>
        <v>86</v>
      </c>
      <c r="H48" s="4"/>
      <c r="I48" s="4">
        <f t="shared" si="5"/>
        <v>310</v>
      </c>
    </row>
    <row r="50" spans="1:1">
      <c r="A50" t="s">
        <v>44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50"/>
  <sheetViews>
    <sheetView topLeftCell="A34" workbookViewId="0">
      <selection activeCell="A40" sqref="A40:CY40"/>
    </sheetView>
  </sheetViews>
  <sheetFormatPr defaultRowHeight="15"/>
  <cols>
    <col min="1" max="1" width="27.5703125" customWidth="1"/>
  </cols>
  <sheetData>
    <row r="1" spans="1:103" ht="15.75" thickBot="1">
      <c r="A1" t="s">
        <v>35</v>
      </c>
    </row>
    <row r="2" spans="1:103" ht="16.5" thickTop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60"/>
    </row>
    <row r="3" spans="1:103" ht="15.75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</row>
    <row r="4" spans="1:103" ht="15.7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</row>
    <row r="5" spans="1:103" ht="15.75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3"/>
    </row>
    <row r="6" spans="1:103" ht="16.5" thickBot="1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7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103" ht="17.25" thickTop="1" thickBot="1">
      <c r="A9" s="1">
        <v>2014</v>
      </c>
      <c r="B9" s="2">
        <v>0</v>
      </c>
      <c r="C9" s="2">
        <v>0</v>
      </c>
      <c r="D9" s="2">
        <v>87</v>
      </c>
      <c r="E9" s="2">
        <v>71</v>
      </c>
      <c r="F9" s="2">
        <v>61</v>
      </c>
      <c r="G9" s="2">
        <v>0</v>
      </c>
      <c r="H9" s="2">
        <v>0</v>
      </c>
      <c r="I9" s="3">
        <f>SUM(B9:H9)</f>
        <v>219</v>
      </c>
    </row>
    <row r="10" spans="1:103" ht="17.25" thickTop="1" thickBot="1">
      <c r="A10" s="1">
        <v>2015</v>
      </c>
      <c r="B10" s="2">
        <v>96</v>
      </c>
      <c r="C10" s="2">
        <v>52</v>
      </c>
      <c r="D10" s="2">
        <v>33</v>
      </c>
      <c r="E10" s="2">
        <v>1</v>
      </c>
      <c r="F10" s="2">
        <v>2</v>
      </c>
      <c r="G10" s="2">
        <v>0</v>
      </c>
      <c r="H10" s="2">
        <v>0</v>
      </c>
      <c r="I10" s="3">
        <f>SUM(B10:H10)</f>
        <v>184</v>
      </c>
    </row>
    <row r="11" spans="1:103" ht="17.25" thickTop="1" thickBot="1">
      <c r="A11" s="1">
        <v>2016</v>
      </c>
      <c r="B11" s="2">
        <v>43</v>
      </c>
      <c r="C11" s="2">
        <v>5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3">
        <f>SUM(B11:H11)</f>
        <v>48</v>
      </c>
    </row>
    <row r="12" spans="1:103" ht="17.25" thickTop="1" thickBot="1">
      <c r="A12" s="1">
        <v>2017</v>
      </c>
      <c r="B12" s="2">
        <v>31</v>
      </c>
      <c r="C12" s="2">
        <v>2</v>
      </c>
      <c r="D12" s="2">
        <v>1</v>
      </c>
      <c r="E12" s="2">
        <v>0</v>
      </c>
      <c r="F12" s="2">
        <v>3</v>
      </c>
      <c r="G12" s="2">
        <v>0</v>
      </c>
      <c r="H12" s="2">
        <v>0</v>
      </c>
      <c r="I12" s="3">
        <f>SUM(B12:H12)</f>
        <v>37</v>
      </c>
    </row>
    <row r="13" spans="1:103" ht="15.75" thickTop="1">
      <c r="A13" t="s">
        <v>14</v>
      </c>
      <c r="B13" s="4">
        <f>B12</f>
        <v>31</v>
      </c>
      <c r="C13" s="4">
        <f>C12+B11</f>
        <v>45</v>
      </c>
      <c r="D13" s="4">
        <f>D12+C11+B10</f>
        <v>102</v>
      </c>
      <c r="E13" s="4">
        <f>E12+D11+C10+B9</f>
        <v>52</v>
      </c>
      <c r="F13" s="4">
        <f>F12+E11+D10+C9+B8</f>
        <v>36</v>
      </c>
      <c r="G13" s="4">
        <f>G12+F11+E10+D9+C8</f>
        <v>88</v>
      </c>
      <c r="H13" s="4">
        <f>H12+G11+F10+E9+D8</f>
        <v>73</v>
      </c>
      <c r="I13" s="5">
        <f>B13+C13+D13+E13+F13+G13+H13</f>
        <v>427</v>
      </c>
    </row>
    <row r="14" spans="1:103">
      <c r="A14" t="s">
        <v>15</v>
      </c>
      <c r="B14" s="4">
        <v>62</v>
      </c>
      <c r="C14" s="4">
        <v>64</v>
      </c>
      <c r="D14" s="4">
        <v>66</v>
      </c>
      <c r="E14" s="4">
        <v>68</v>
      </c>
      <c r="F14" s="4">
        <v>66</v>
      </c>
      <c r="G14" s="4">
        <v>64</v>
      </c>
      <c r="H14" s="4">
        <v>62</v>
      </c>
      <c r="I14" s="4">
        <v>452</v>
      </c>
    </row>
    <row r="15" spans="1:103">
      <c r="A15" t="s">
        <v>16</v>
      </c>
      <c r="B15" s="9">
        <f t="shared" ref="B15:I15" si="0">B13/B14*100</f>
        <v>50</v>
      </c>
      <c r="C15" s="9">
        <f t="shared" si="0"/>
        <v>70.3125</v>
      </c>
      <c r="D15" s="10">
        <f t="shared" si="0"/>
        <v>154.54545454545453</v>
      </c>
      <c r="E15" s="9">
        <f t="shared" si="0"/>
        <v>76.470588235294116</v>
      </c>
      <c r="F15" s="9">
        <f t="shared" si="0"/>
        <v>54.54545454545454</v>
      </c>
      <c r="G15" s="10">
        <f t="shared" si="0"/>
        <v>137.5</v>
      </c>
      <c r="H15" s="10">
        <f t="shared" si="0"/>
        <v>117.74193548387098</v>
      </c>
      <c r="I15" s="10">
        <f t="shared" si="0"/>
        <v>94.469026548672559</v>
      </c>
    </row>
    <row r="16" spans="1:103">
      <c r="A16" t="s">
        <v>17</v>
      </c>
      <c r="B16" s="6">
        <f t="shared" ref="B16:C16" si="1">B14-B13</f>
        <v>31</v>
      </c>
      <c r="C16" s="6">
        <f t="shared" si="1"/>
        <v>19</v>
      </c>
      <c r="D16" s="6">
        <v>0</v>
      </c>
      <c r="E16" s="6">
        <f>E14-E13</f>
        <v>16</v>
      </c>
      <c r="F16" s="6">
        <f>F14-F13</f>
        <v>30</v>
      </c>
      <c r="G16" s="6">
        <v>0</v>
      </c>
      <c r="H16" s="6">
        <v>0</v>
      </c>
      <c r="I16" s="6">
        <f>SUM(B16:H16)</f>
        <v>96</v>
      </c>
    </row>
    <row r="18" spans="1:103">
      <c r="A18" t="s">
        <v>44</v>
      </c>
    </row>
    <row r="19" spans="1:103" ht="15.75" thickBot="1"/>
    <row r="20" spans="1:103" ht="16.5" thickTop="1">
      <c r="A20" s="58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>
      <c r="A21" s="61" t="s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3" ht="15.7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</row>
    <row r="23" spans="1:103" ht="15.75">
      <c r="A23" s="61" t="s">
        <v>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3"/>
    </row>
    <row r="24" spans="1:103" ht="16.5" thickBot="1">
      <c r="A24" s="55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7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103" ht="17.25" thickTop="1" thickBot="1">
      <c r="A27" s="1">
        <v>2014</v>
      </c>
      <c r="B27" s="2">
        <v>0</v>
      </c>
      <c r="C27" s="2">
        <v>0</v>
      </c>
      <c r="D27" s="2">
        <v>42</v>
      </c>
      <c r="E27" s="2">
        <v>68</v>
      </c>
      <c r="F27" s="2">
        <v>95</v>
      </c>
      <c r="G27" s="2">
        <v>0</v>
      </c>
      <c r="H27" s="2">
        <v>0</v>
      </c>
      <c r="I27" s="2">
        <v>205</v>
      </c>
    </row>
    <row r="28" spans="1:103" ht="17.25" thickTop="1" thickBot="1">
      <c r="A28" s="1">
        <v>2015</v>
      </c>
      <c r="B28" s="2">
        <v>26</v>
      </c>
      <c r="C28" s="2">
        <v>58</v>
      </c>
      <c r="D28" s="2">
        <v>63</v>
      </c>
      <c r="E28" s="2">
        <v>19</v>
      </c>
      <c r="F28" s="2">
        <v>8</v>
      </c>
      <c r="G28" s="2">
        <v>1</v>
      </c>
      <c r="H28" s="2">
        <v>1</v>
      </c>
      <c r="I28" s="2">
        <v>176</v>
      </c>
    </row>
    <row r="29" spans="1:103" ht="17.25" thickTop="1" thickBot="1">
      <c r="A29" s="1">
        <v>2016</v>
      </c>
      <c r="B29" s="2">
        <v>19</v>
      </c>
      <c r="C29" s="2">
        <v>16</v>
      </c>
      <c r="D29" s="2">
        <v>7</v>
      </c>
      <c r="E29" s="2">
        <v>2</v>
      </c>
      <c r="F29" s="2">
        <v>2</v>
      </c>
      <c r="G29" s="2">
        <v>0</v>
      </c>
      <c r="H29" s="2">
        <v>0</v>
      </c>
      <c r="I29" s="2">
        <v>46</v>
      </c>
    </row>
    <row r="30" spans="1:103" ht="17.25" thickTop="1" thickBot="1">
      <c r="A30" s="1">
        <v>2017</v>
      </c>
      <c r="B30" s="2">
        <v>22</v>
      </c>
      <c r="C30" s="2">
        <v>13</v>
      </c>
      <c r="D30" s="2">
        <v>1</v>
      </c>
      <c r="E30" s="2">
        <v>0</v>
      </c>
      <c r="F30" s="2">
        <v>2</v>
      </c>
      <c r="G30" s="2">
        <v>0</v>
      </c>
      <c r="H30" s="2">
        <v>0</v>
      </c>
      <c r="I30" s="2">
        <f>SUM(B30:H30)</f>
        <v>38</v>
      </c>
    </row>
    <row r="31" spans="1:103" ht="15.75" thickTop="1">
      <c r="A31" t="s">
        <v>14</v>
      </c>
      <c r="B31" s="4">
        <f>B30</f>
        <v>22</v>
      </c>
      <c r="C31" s="4">
        <f>C30+B29</f>
        <v>32</v>
      </c>
      <c r="D31" s="4">
        <f>D30+C29+B28</f>
        <v>43</v>
      </c>
      <c r="E31" s="4">
        <f>E30+D29+C28+B27</f>
        <v>65</v>
      </c>
      <c r="F31" s="4">
        <f>F30+E29+D28+C27+B26</f>
        <v>67</v>
      </c>
      <c r="G31" s="4">
        <f>G30+F29+E28+D27+C26</f>
        <v>63</v>
      </c>
      <c r="H31" s="4">
        <f>H30+G29+F28+E27+D26</f>
        <v>76</v>
      </c>
      <c r="I31" s="5">
        <f>B31+C31+D31+E31+F31+G31+H31</f>
        <v>368</v>
      </c>
    </row>
    <row r="32" spans="1:103">
      <c r="A32" t="s">
        <v>15</v>
      </c>
      <c r="B32" s="4">
        <v>62</v>
      </c>
      <c r="C32" s="4">
        <v>64</v>
      </c>
      <c r="D32" s="4">
        <v>66</v>
      </c>
      <c r="E32" s="4">
        <v>68</v>
      </c>
      <c r="F32" s="4">
        <v>66</v>
      </c>
      <c r="G32" s="4">
        <v>64</v>
      </c>
      <c r="H32" s="4">
        <v>62</v>
      </c>
      <c r="I32" s="4">
        <v>452</v>
      </c>
    </row>
    <row r="33" spans="1:103">
      <c r="A33" t="s">
        <v>16</v>
      </c>
      <c r="B33" s="9">
        <f t="shared" ref="B33:I33" si="2">B31/B32*100</f>
        <v>35.483870967741936</v>
      </c>
      <c r="C33" s="9">
        <f t="shared" si="2"/>
        <v>50</v>
      </c>
      <c r="D33" s="9">
        <f t="shared" si="2"/>
        <v>65.151515151515156</v>
      </c>
      <c r="E33" s="10">
        <f t="shared" si="2"/>
        <v>95.588235294117652</v>
      </c>
      <c r="F33" s="10">
        <f t="shared" si="2"/>
        <v>101.51515151515152</v>
      </c>
      <c r="G33" s="10">
        <f t="shared" si="2"/>
        <v>98.4375</v>
      </c>
      <c r="H33" s="10">
        <f t="shared" si="2"/>
        <v>122.58064516129032</v>
      </c>
      <c r="I33" s="10">
        <f t="shared" si="2"/>
        <v>81.415929203539832</v>
      </c>
    </row>
    <row r="34" spans="1:103">
      <c r="A34" t="s">
        <v>17</v>
      </c>
      <c r="B34" s="7">
        <f t="shared" ref="B34:G34" si="3">B32-B31</f>
        <v>40</v>
      </c>
      <c r="C34" s="7">
        <f t="shared" si="3"/>
        <v>32</v>
      </c>
      <c r="D34" s="7">
        <f t="shared" si="3"/>
        <v>23</v>
      </c>
      <c r="E34" s="7">
        <f t="shared" si="3"/>
        <v>3</v>
      </c>
      <c r="F34" s="7">
        <v>0</v>
      </c>
      <c r="G34" s="7">
        <f t="shared" si="3"/>
        <v>1</v>
      </c>
      <c r="H34" s="7">
        <v>0</v>
      </c>
      <c r="I34" s="7">
        <f>SUM(B34:H34)</f>
        <v>99</v>
      </c>
    </row>
    <row r="36" spans="1:103">
      <c r="A36" t="s">
        <v>44</v>
      </c>
    </row>
    <row r="37" spans="1:103" ht="15.75" thickBot="1"/>
    <row r="38" spans="1:103" ht="16.5" thickTop="1">
      <c r="A38" s="58" t="s">
        <v>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60"/>
    </row>
    <row r="39" spans="1:103" ht="15.75">
      <c r="A39" s="61" t="s">
        <v>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3"/>
    </row>
    <row r="40" spans="1:103" ht="15.75">
      <c r="A40" s="61" t="s">
        <v>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3"/>
    </row>
    <row r="41" spans="1:103" ht="15.75">
      <c r="A41" s="61" t="s">
        <v>20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3"/>
    </row>
    <row r="42" spans="1:103" ht="16.5" thickBot="1">
      <c r="A42" s="55" t="s">
        <v>26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7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21</v>
      </c>
    </row>
    <row r="44" spans="1:103" ht="17.25" thickTop="1" thickBot="1">
      <c r="A44" s="16">
        <v>2017</v>
      </c>
      <c r="B44" s="16"/>
      <c r="C44" s="20"/>
      <c r="D44" s="27">
        <v>40</v>
      </c>
      <c r="E44" s="27">
        <v>81</v>
      </c>
      <c r="F44" s="27">
        <v>48</v>
      </c>
      <c r="G44" s="27">
        <v>14</v>
      </c>
      <c r="H44" s="52"/>
      <c r="I44" s="69">
        <f>SUM(D44:H44)</f>
        <v>183</v>
      </c>
    </row>
    <row r="45" spans="1:103" ht="17.25" thickTop="1" thickBot="1">
      <c r="A45" t="s">
        <v>14</v>
      </c>
      <c r="B45" s="4"/>
      <c r="C45" s="4"/>
      <c r="D45" s="27">
        <f>D44</f>
        <v>40</v>
      </c>
      <c r="E45" s="27">
        <f>E44</f>
        <v>81</v>
      </c>
      <c r="F45" s="27">
        <f>F44</f>
        <v>48</v>
      </c>
      <c r="G45" s="27">
        <f>G44</f>
        <v>14</v>
      </c>
      <c r="H45" s="52"/>
      <c r="I45" s="70">
        <f>SUM(D45:H45)</f>
        <v>183</v>
      </c>
    </row>
    <row r="46" spans="1:103" ht="17.25" thickTop="1" thickBot="1">
      <c r="A46" s="18" t="s">
        <v>15</v>
      </c>
      <c r="B46" s="19"/>
      <c r="C46" s="19"/>
      <c r="D46" s="50">
        <v>70</v>
      </c>
      <c r="E46" s="31">
        <v>72</v>
      </c>
      <c r="F46" s="31">
        <v>70</v>
      </c>
      <c r="G46" s="50">
        <v>68</v>
      </c>
      <c r="H46" s="53"/>
      <c r="I46" s="71">
        <f>SUM(D46:H46)</f>
        <v>280</v>
      </c>
    </row>
    <row r="47" spans="1:103" ht="16.5" thickTop="1" thickBot="1">
      <c r="A47" t="s">
        <v>16</v>
      </c>
      <c r="B47" s="8"/>
      <c r="C47" s="8"/>
      <c r="D47" s="54">
        <f>D45/D46*100</f>
        <v>57.142857142857139</v>
      </c>
      <c r="E47" s="74">
        <f t="shared" ref="E47:I47" si="4">E45/E46*100</f>
        <v>112.5</v>
      </c>
      <c r="F47" s="54">
        <f t="shared" si="4"/>
        <v>68.571428571428569</v>
      </c>
      <c r="G47" s="54">
        <f t="shared" si="4"/>
        <v>20.588235294117645</v>
      </c>
      <c r="H47" s="54"/>
      <c r="I47" s="72">
        <f t="shared" si="4"/>
        <v>65.357142857142861</v>
      </c>
    </row>
    <row r="48" spans="1:103" ht="15.75" thickTop="1">
      <c r="A48" t="s">
        <v>17</v>
      </c>
      <c r="B48" s="7"/>
      <c r="C48" s="7"/>
      <c r="D48" s="73">
        <f>D46-D45</f>
        <v>30</v>
      </c>
      <c r="E48" s="73">
        <v>0</v>
      </c>
      <c r="F48" s="73">
        <f t="shared" ref="F48:G48" si="5">F46-F45</f>
        <v>22</v>
      </c>
      <c r="G48" s="73">
        <f t="shared" si="5"/>
        <v>54</v>
      </c>
      <c r="H48" s="73"/>
      <c r="I48" s="73">
        <f>SUM(D48:H48)</f>
        <v>106</v>
      </c>
    </row>
    <row r="50" spans="1:1">
      <c r="A50" t="s">
        <v>44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50"/>
  <sheetViews>
    <sheetView topLeftCell="A34" workbookViewId="0">
      <selection activeCell="C58" sqref="C58"/>
    </sheetView>
  </sheetViews>
  <sheetFormatPr defaultRowHeight="15"/>
  <cols>
    <col min="1" max="1" width="26.42578125" customWidth="1"/>
  </cols>
  <sheetData>
    <row r="1" spans="1:103" ht="15.75" thickBot="1">
      <c r="A1" t="s">
        <v>36</v>
      </c>
    </row>
    <row r="2" spans="1:103" ht="16.5" thickTop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60"/>
    </row>
    <row r="3" spans="1:103" ht="15.75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</row>
    <row r="4" spans="1:103" ht="15.7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</row>
    <row r="5" spans="1:103" ht="15.75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3"/>
    </row>
    <row r="6" spans="1:103" ht="16.5" thickBot="1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7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</row>
    <row r="9" spans="1:103" ht="17.25" thickTop="1" thickBot="1">
      <c r="A9" s="1">
        <v>2014</v>
      </c>
      <c r="B9" s="75">
        <v>47</v>
      </c>
      <c r="C9" s="75">
        <v>29</v>
      </c>
      <c r="D9" s="75">
        <v>938</v>
      </c>
      <c r="E9" s="75">
        <v>688</v>
      </c>
      <c r="F9" s="75">
        <v>817</v>
      </c>
      <c r="G9" s="75">
        <v>0</v>
      </c>
      <c r="H9" s="75">
        <v>1</v>
      </c>
      <c r="I9" s="76">
        <v>2520</v>
      </c>
    </row>
    <row r="10" spans="1:103" ht="17.25" thickTop="1" thickBot="1">
      <c r="A10" s="1">
        <v>2015</v>
      </c>
      <c r="B10" s="75">
        <v>809</v>
      </c>
      <c r="C10" s="75">
        <v>601</v>
      </c>
      <c r="D10" s="75">
        <v>353</v>
      </c>
      <c r="E10" s="75">
        <v>41</v>
      </c>
      <c r="F10" s="75">
        <v>12</v>
      </c>
      <c r="G10" s="75">
        <v>1</v>
      </c>
      <c r="H10" s="75">
        <v>0</v>
      </c>
      <c r="I10" s="76">
        <v>1817</v>
      </c>
    </row>
    <row r="11" spans="1:103" ht="17.25" thickTop="1" thickBot="1">
      <c r="A11" s="1">
        <v>2016</v>
      </c>
      <c r="B11" s="75">
        <v>387</v>
      </c>
      <c r="C11" s="75">
        <v>52</v>
      </c>
      <c r="D11" s="75">
        <v>19</v>
      </c>
      <c r="E11" s="75">
        <v>22</v>
      </c>
      <c r="F11" s="75">
        <v>5</v>
      </c>
      <c r="G11" s="75">
        <v>1</v>
      </c>
      <c r="H11" s="75">
        <v>1</v>
      </c>
      <c r="I11" s="75">
        <v>487</v>
      </c>
    </row>
    <row r="12" spans="1:103" ht="17.25" thickTop="1" thickBot="1">
      <c r="A12" s="1">
        <v>2017</v>
      </c>
      <c r="B12" s="75">
        <v>329</v>
      </c>
      <c r="C12" s="75">
        <v>64</v>
      </c>
      <c r="D12" s="75">
        <v>48</v>
      </c>
      <c r="E12" s="75">
        <v>57</v>
      </c>
      <c r="F12" s="75">
        <v>108</v>
      </c>
      <c r="G12" s="75">
        <v>7</v>
      </c>
      <c r="H12" s="75">
        <v>48</v>
      </c>
      <c r="I12" s="75">
        <f>SUM(B12:H12)</f>
        <v>661</v>
      </c>
    </row>
    <row r="13" spans="1:103" ht="15.75" thickTop="1">
      <c r="A13" t="s">
        <v>14</v>
      </c>
      <c r="B13" s="17">
        <f>B12</f>
        <v>329</v>
      </c>
      <c r="C13" s="17">
        <f>C12+B11</f>
        <v>451</v>
      </c>
      <c r="D13" s="17">
        <f>D12+C11+B10</f>
        <v>909</v>
      </c>
      <c r="E13" s="17">
        <f>E12+D11+C10+B9</f>
        <v>724</v>
      </c>
      <c r="F13" s="17">
        <f>F12+E11+D10+C9+B8</f>
        <v>512</v>
      </c>
      <c r="G13" s="17">
        <f>G12+F11+E10+D9+C8</f>
        <v>991</v>
      </c>
      <c r="H13" s="17">
        <f>H12+G11+F10+E9+D8</f>
        <v>749</v>
      </c>
      <c r="I13" s="77">
        <f>B13+C13+D13+E13+F13+G13+H13</f>
        <v>4665</v>
      </c>
    </row>
    <row r="14" spans="1:103">
      <c r="A14" t="s">
        <v>15</v>
      </c>
      <c r="B14" s="17">
        <v>732</v>
      </c>
      <c r="C14" s="17">
        <v>751</v>
      </c>
      <c r="D14" s="17">
        <v>770</v>
      </c>
      <c r="E14" s="17">
        <v>785</v>
      </c>
      <c r="F14" s="17">
        <v>793</v>
      </c>
      <c r="G14" s="17">
        <v>794</v>
      </c>
      <c r="H14" s="17">
        <v>796</v>
      </c>
      <c r="I14" s="17">
        <v>5421</v>
      </c>
    </row>
    <row r="15" spans="1:103">
      <c r="A15" t="s">
        <v>16</v>
      </c>
      <c r="B15" s="68">
        <f t="shared" ref="B15:I15" si="0">B13/B14*100</f>
        <v>44.94535519125683</v>
      </c>
      <c r="C15" s="68">
        <f t="shared" si="0"/>
        <v>60.053262316910782</v>
      </c>
      <c r="D15" s="78">
        <f t="shared" si="0"/>
        <v>118.05194805194805</v>
      </c>
      <c r="E15" s="78">
        <f t="shared" si="0"/>
        <v>92.229299363057322</v>
      </c>
      <c r="F15" s="84">
        <f t="shared" si="0"/>
        <v>64.564943253467845</v>
      </c>
      <c r="G15" s="78">
        <f t="shared" si="0"/>
        <v>124.8110831234257</v>
      </c>
      <c r="H15" s="78">
        <f t="shared" si="0"/>
        <v>94.095477386934675</v>
      </c>
      <c r="I15" s="78">
        <f t="shared" si="0"/>
        <v>86.054233536247921</v>
      </c>
    </row>
    <row r="16" spans="1:103">
      <c r="A16" t="s">
        <v>17</v>
      </c>
      <c r="B16" s="79">
        <f t="shared" ref="B16:H16" si="1">B14-B13</f>
        <v>403</v>
      </c>
      <c r="C16" s="79">
        <f t="shared" si="1"/>
        <v>300</v>
      </c>
      <c r="D16" s="79">
        <v>0</v>
      </c>
      <c r="E16" s="79">
        <f>E14-E13</f>
        <v>61</v>
      </c>
      <c r="F16" s="79">
        <f>F14-F13</f>
        <v>281</v>
      </c>
      <c r="G16" s="79" t="s">
        <v>43</v>
      </c>
      <c r="H16" s="79">
        <f t="shared" si="1"/>
        <v>47</v>
      </c>
      <c r="I16" s="79">
        <f>SUM(B16:H16)</f>
        <v>1092</v>
      </c>
    </row>
    <row r="18" spans="1:103">
      <c r="A18" t="s">
        <v>44</v>
      </c>
    </row>
    <row r="19" spans="1:103" ht="15.75" thickBot="1"/>
    <row r="20" spans="1:103" ht="16.5" thickTop="1">
      <c r="A20" s="58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>
      <c r="A21" s="61" t="s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3" ht="15.7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</row>
    <row r="23" spans="1:103" ht="15.75">
      <c r="A23" s="61" t="s">
        <v>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3"/>
    </row>
    <row r="24" spans="1:103" ht="16.5" thickBot="1">
      <c r="A24" s="55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7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</row>
    <row r="27" spans="1:103" ht="17.25" thickTop="1" thickBot="1">
      <c r="A27" s="1">
        <v>2014</v>
      </c>
      <c r="B27" s="75">
        <v>14</v>
      </c>
      <c r="C27" s="75">
        <v>21</v>
      </c>
      <c r="D27" s="75">
        <v>451</v>
      </c>
      <c r="E27" s="75">
        <v>654</v>
      </c>
      <c r="F27" s="75">
        <v>684</v>
      </c>
      <c r="G27" s="75">
        <v>228</v>
      </c>
      <c r="H27" s="75">
        <v>5</v>
      </c>
      <c r="I27" s="76">
        <v>2057</v>
      </c>
    </row>
    <row r="28" spans="1:103" ht="17.25" thickTop="1" thickBot="1">
      <c r="A28" s="1">
        <v>2015</v>
      </c>
      <c r="B28" s="75">
        <v>214</v>
      </c>
      <c r="C28" s="75">
        <v>371</v>
      </c>
      <c r="D28" s="75">
        <v>422</v>
      </c>
      <c r="E28" s="75">
        <v>133</v>
      </c>
      <c r="F28" s="75">
        <v>30</v>
      </c>
      <c r="G28" s="75">
        <v>17</v>
      </c>
      <c r="H28" s="75">
        <v>13</v>
      </c>
      <c r="I28" s="76">
        <v>1200</v>
      </c>
    </row>
    <row r="29" spans="1:103" ht="17.25" thickTop="1" thickBot="1">
      <c r="A29" s="1">
        <v>2016</v>
      </c>
      <c r="B29" s="75">
        <v>158</v>
      </c>
      <c r="C29" s="75">
        <v>133</v>
      </c>
      <c r="D29" s="75">
        <v>53</v>
      </c>
      <c r="E29" s="75">
        <v>51</v>
      </c>
      <c r="F29" s="75">
        <v>24</v>
      </c>
      <c r="G29" s="75">
        <v>10</v>
      </c>
      <c r="H29" s="75">
        <v>1</v>
      </c>
      <c r="I29" s="75">
        <v>430</v>
      </c>
    </row>
    <row r="30" spans="1:103" ht="17.25" thickTop="1" thickBot="1">
      <c r="A30" s="1">
        <v>2017</v>
      </c>
      <c r="B30" s="75">
        <v>155</v>
      </c>
      <c r="C30" s="75">
        <v>146</v>
      </c>
      <c r="D30" s="75">
        <v>51</v>
      </c>
      <c r="E30" s="75">
        <v>88</v>
      </c>
      <c r="F30" s="75">
        <v>35</v>
      </c>
      <c r="G30" s="75">
        <v>16</v>
      </c>
      <c r="H30" s="75">
        <v>0</v>
      </c>
      <c r="I30" s="75">
        <f>SUM(B30:H30)</f>
        <v>491</v>
      </c>
    </row>
    <row r="31" spans="1:103" ht="15.75" thickTop="1">
      <c r="A31" t="s">
        <v>14</v>
      </c>
      <c r="B31" s="17">
        <f>B30</f>
        <v>155</v>
      </c>
      <c r="C31" s="17">
        <f>C30+B29</f>
        <v>304</v>
      </c>
      <c r="D31" s="17">
        <f>D30+C29+B28</f>
        <v>398</v>
      </c>
      <c r="E31" s="17">
        <f>E30+D29+C28+B27</f>
        <v>526</v>
      </c>
      <c r="F31" s="17">
        <f>F30+E29+D28+C27+B26</f>
        <v>529</v>
      </c>
      <c r="G31" s="17">
        <f>G30+F29+E28+D27+C26</f>
        <v>624</v>
      </c>
      <c r="H31" s="17">
        <f>H30+G29+F28+E27+D26</f>
        <v>694</v>
      </c>
      <c r="I31" s="77">
        <f>B31+C31+D31+E31+F31+G31+H31</f>
        <v>3230</v>
      </c>
    </row>
    <row r="32" spans="1:103">
      <c r="A32" t="s">
        <v>15</v>
      </c>
      <c r="B32" s="17">
        <v>732</v>
      </c>
      <c r="C32" s="17">
        <v>751</v>
      </c>
      <c r="D32" s="17">
        <v>770</v>
      </c>
      <c r="E32" s="17">
        <v>785</v>
      </c>
      <c r="F32" s="17">
        <v>793</v>
      </c>
      <c r="G32" s="17">
        <v>794</v>
      </c>
      <c r="H32" s="17">
        <v>796</v>
      </c>
      <c r="I32" s="17">
        <v>5421</v>
      </c>
    </row>
    <row r="33" spans="1:103">
      <c r="A33" t="s">
        <v>16</v>
      </c>
      <c r="B33" s="68">
        <f t="shared" ref="B33:I33" si="2">B31/B32*100</f>
        <v>21.174863387978142</v>
      </c>
      <c r="C33" s="68">
        <f t="shared" si="2"/>
        <v>40.479360852197068</v>
      </c>
      <c r="D33" s="68">
        <f t="shared" si="2"/>
        <v>51.688311688311686</v>
      </c>
      <c r="E33" s="68">
        <f t="shared" si="2"/>
        <v>67.00636942675159</v>
      </c>
      <c r="F33" s="68">
        <f t="shared" si="2"/>
        <v>66.708701134930649</v>
      </c>
      <c r="G33" s="68">
        <f t="shared" si="2"/>
        <v>78.589420654911834</v>
      </c>
      <c r="H33" s="78">
        <f t="shared" si="2"/>
        <v>87.185929648241199</v>
      </c>
      <c r="I33" s="68">
        <f t="shared" si="2"/>
        <v>59.583102748570369</v>
      </c>
    </row>
    <row r="34" spans="1:103">
      <c r="A34" t="s">
        <v>17</v>
      </c>
      <c r="B34" s="79">
        <f t="shared" ref="B34:I34" si="3">B32-B31</f>
        <v>577</v>
      </c>
      <c r="C34" s="79">
        <f t="shared" si="3"/>
        <v>447</v>
      </c>
      <c r="D34" s="79">
        <f t="shared" si="3"/>
        <v>372</v>
      </c>
      <c r="E34" s="79">
        <f t="shared" si="3"/>
        <v>259</v>
      </c>
      <c r="F34" s="79">
        <f t="shared" si="3"/>
        <v>264</v>
      </c>
      <c r="G34" s="79">
        <f t="shared" si="3"/>
        <v>170</v>
      </c>
      <c r="H34" s="79">
        <f t="shared" si="3"/>
        <v>102</v>
      </c>
      <c r="I34" s="79">
        <f t="shared" si="3"/>
        <v>2191</v>
      </c>
    </row>
    <row r="36" spans="1:103">
      <c r="A36" t="s">
        <v>44</v>
      </c>
    </row>
    <row r="37" spans="1:103" ht="15.75" thickBot="1"/>
    <row r="38" spans="1:103" ht="16.5" thickTop="1">
      <c r="A38" s="58" t="s">
        <v>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60"/>
    </row>
    <row r="39" spans="1:103" ht="15.75">
      <c r="A39" s="61" t="s">
        <v>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3"/>
    </row>
    <row r="40" spans="1:103" ht="15.75">
      <c r="A40" s="61" t="s">
        <v>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3"/>
    </row>
    <row r="41" spans="1:103" ht="15.75">
      <c r="A41" s="61" t="s">
        <v>20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3"/>
    </row>
    <row r="42" spans="1:103" ht="16.5" thickBot="1">
      <c r="A42" s="55" t="s">
        <v>26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7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21</v>
      </c>
    </row>
    <row r="44" spans="1:103" ht="17.25" thickTop="1" thickBot="1">
      <c r="A44" s="16">
        <v>2017</v>
      </c>
      <c r="B44" s="16"/>
      <c r="C44" s="20"/>
      <c r="D44" s="27">
        <v>176</v>
      </c>
      <c r="E44" s="27">
        <v>345</v>
      </c>
      <c r="F44" s="27">
        <v>244</v>
      </c>
      <c r="G44" s="27">
        <v>44</v>
      </c>
      <c r="H44" s="44"/>
      <c r="I44" s="44">
        <f>SUM(D44:H44)</f>
        <v>809</v>
      </c>
    </row>
    <row r="45" spans="1:103" ht="17.25" thickTop="1" thickBot="1">
      <c r="A45" t="s">
        <v>14</v>
      </c>
      <c r="B45" s="4"/>
      <c r="C45" s="4"/>
      <c r="D45" s="27">
        <f>D44</f>
        <v>176</v>
      </c>
      <c r="E45" s="27">
        <f>E44</f>
        <v>345</v>
      </c>
      <c r="F45" s="27">
        <f>F44</f>
        <v>244</v>
      </c>
      <c r="G45" s="27">
        <f>G44</f>
        <v>44</v>
      </c>
      <c r="H45" s="44"/>
      <c r="I45" s="44">
        <f>SUM(D45:H45)</f>
        <v>809</v>
      </c>
    </row>
    <row r="46" spans="1:103" ht="17.25" thickTop="1" thickBot="1">
      <c r="A46" s="18" t="s">
        <v>15</v>
      </c>
      <c r="B46" s="19"/>
      <c r="C46" s="19"/>
      <c r="D46" s="48">
        <v>780</v>
      </c>
      <c r="E46" s="49">
        <v>798</v>
      </c>
      <c r="F46" s="49">
        <v>806</v>
      </c>
      <c r="G46" s="48">
        <v>806</v>
      </c>
      <c r="H46" s="46"/>
      <c r="I46" s="46">
        <f>SUM(D46:H46)</f>
        <v>3190</v>
      </c>
    </row>
    <row r="47" spans="1:103" ht="16.5" thickTop="1" thickBot="1">
      <c r="A47" t="s">
        <v>16</v>
      </c>
      <c r="B47" s="8"/>
      <c r="C47" s="8"/>
      <c r="D47" s="40">
        <f>D45/D46*100</f>
        <v>22.564102564102566</v>
      </c>
      <c r="E47" s="40">
        <f t="shared" ref="E47:I47" si="4">E45/E46*100</f>
        <v>43.233082706766915</v>
      </c>
      <c r="F47" s="40">
        <f t="shared" si="4"/>
        <v>30.272952853598017</v>
      </c>
      <c r="G47" s="40">
        <f t="shared" si="4"/>
        <v>5.4590570719602978</v>
      </c>
      <c r="H47" s="40"/>
      <c r="I47" s="40">
        <f t="shared" si="4"/>
        <v>25.360501567398121</v>
      </c>
    </row>
    <row r="48" spans="1:103" ht="15.75" thickTop="1">
      <c r="A48" t="s">
        <v>17</v>
      </c>
      <c r="B48" s="7"/>
      <c r="C48" s="7"/>
      <c r="D48" s="4">
        <f>D46-D45</f>
        <v>604</v>
      </c>
      <c r="E48" s="4">
        <f t="shared" ref="E48:I48" si="5">E46-E45</f>
        <v>453</v>
      </c>
      <c r="F48" s="4">
        <f t="shared" si="5"/>
        <v>562</v>
      </c>
      <c r="G48" s="4">
        <f t="shared" si="5"/>
        <v>762</v>
      </c>
      <c r="H48" s="4"/>
      <c r="I48" s="4">
        <f t="shared" si="5"/>
        <v>2381</v>
      </c>
    </row>
    <row r="50" spans="1:1">
      <c r="A50" t="s">
        <v>44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Y50"/>
  <sheetViews>
    <sheetView tabSelected="1" topLeftCell="A28" workbookViewId="0">
      <selection activeCell="A40" sqref="A40:CY40"/>
    </sheetView>
  </sheetViews>
  <sheetFormatPr defaultRowHeight="15"/>
  <cols>
    <col min="1" max="1" width="26" customWidth="1"/>
  </cols>
  <sheetData>
    <row r="1" spans="1:103" ht="15.75" thickBot="1">
      <c r="A1" t="s">
        <v>37</v>
      </c>
    </row>
    <row r="2" spans="1:103" ht="16.5" thickTop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60"/>
    </row>
    <row r="3" spans="1:103" ht="15.75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</row>
    <row r="4" spans="1:103" ht="15.7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</row>
    <row r="5" spans="1:103" ht="15.75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3"/>
    </row>
    <row r="6" spans="1:103" ht="16.5" thickBot="1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7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</row>
    <row r="9" spans="1:103" ht="17.25" thickTop="1" thickBot="1">
      <c r="A9" s="1">
        <v>14</v>
      </c>
      <c r="B9" s="75">
        <v>0</v>
      </c>
      <c r="C9" s="75">
        <v>0</v>
      </c>
      <c r="D9" s="75">
        <v>245</v>
      </c>
      <c r="E9" s="75">
        <v>225</v>
      </c>
      <c r="F9" s="75">
        <v>268</v>
      </c>
      <c r="G9" s="75">
        <v>0</v>
      </c>
      <c r="H9" s="75">
        <v>0</v>
      </c>
      <c r="I9" s="76">
        <f>SUM(B9:H9)</f>
        <v>738</v>
      </c>
    </row>
    <row r="10" spans="1:103" ht="17.25" thickTop="1" thickBot="1">
      <c r="A10" s="1">
        <v>2015</v>
      </c>
      <c r="B10" s="75">
        <v>250</v>
      </c>
      <c r="C10" s="75">
        <v>182</v>
      </c>
      <c r="D10" s="75">
        <v>109</v>
      </c>
      <c r="E10" s="75">
        <v>14</v>
      </c>
      <c r="F10" s="75">
        <v>5</v>
      </c>
      <c r="G10" s="75">
        <v>0</v>
      </c>
      <c r="H10" s="75">
        <v>0</v>
      </c>
      <c r="I10" s="76">
        <f>SUM(B10:H10)</f>
        <v>560</v>
      </c>
    </row>
    <row r="11" spans="1:103" ht="17.25" thickTop="1" thickBot="1">
      <c r="A11" s="1">
        <v>2016</v>
      </c>
      <c r="B11" s="75">
        <v>77</v>
      </c>
      <c r="C11" s="75">
        <v>7</v>
      </c>
      <c r="D11" s="75">
        <v>2</v>
      </c>
      <c r="E11" s="75">
        <v>3</v>
      </c>
      <c r="F11" s="75">
        <v>1</v>
      </c>
      <c r="G11" s="75">
        <v>0</v>
      </c>
      <c r="H11" s="75">
        <v>0</v>
      </c>
      <c r="I11" s="76">
        <f>SUM(B11:H11)</f>
        <v>90</v>
      </c>
    </row>
    <row r="12" spans="1:103" ht="17.25" thickTop="1" thickBot="1">
      <c r="A12" s="1">
        <v>2017</v>
      </c>
      <c r="B12" s="75">
        <v>73</v>
      </c>
      <c r="C12" s="75">
        <v>39</v>
      </c>
      <c r="D12" s="75">
        <v>19</v>
      </c>
      <c r="E12" s="75">
        <v>63</v>
      </c>
      <c r="F12" s="75">
        <v>19</v>
      </c>
      <c r="G12" s="75">
        <v>0</v>
      </c>
      <c r="H12" s="75">
        <v>0</v>
      </c>
      <c r="I12" s="76">
        <f>SUM(B12:H12)</f>
        <v>213</v>
      </c>
    </row>
    <row r="13" spans="1:103" ht="15.75" thickTop="1">
      <c r="A13" t="s">
        <v>14</v>
      </c>
      <c r="B13" s="17">
        <f>B12</f>
        <v>73</v>
      </c>
      <c r="C13" s="17">
        <f>C12+B11</f>
        <v>116</v>
      </c>
      <c r="D13" s="17">
        <f>D12+C11+B10</f>
        <v>276</v>
      </c>
      <c r="E13" s="17">
        <f>E12+D11+C10+B9</f>
        <v>247</v>
      </c>
      <c r="F13" s="17">
        <f>F12+E11+D10+C9+B8</f>
        <v>131</v>
      </c>
      <c r="G13" s="17">
        <f>G12+F11+E10+D9+C8</f>
        <v>260</v>
      </c>
      <c r="H13" s="17">
        <f>H12+G11+F10+E9+D8</f>
        <v>230</v>
      </c>
      <c r="I13" s="77">
        <f>B13+C13+D13+E13+F13+G13+H13</f>
        <v>1333</v>
      </c>
    </row>
    <row r="14" spans="1:103">
      <c r="A14" t="s">
        <v>15</v>
      </c>
      <c r="B14" s="17">
        <v>238</v>
      </c>
      <c r="C14" s="17">
        <v>250</v>
      </c>
      <c r="D14" s="17">
        <v>263</v>
      </c>
      <c r="E14" s="17">
        <v>271</v>
      </c>
      <c r="F14" s="17">
        <v>270</v>
      </c>
      <c r="G14" s="17">
        <v>265</v>
      </c>
      <c r="H14" s="17">
        <v>260</v>
      </c>
      <c r="I14" s="17">
        <v>1817</v>
      </c>
    </row>
    <row r="15" spans="1:103">
      <c r="A15" t="s">
        <v>16</v>
      </c>
      <c r="B15" s="68">
        <f t="shared" ref="B15:I15" si="0">B13/B14*100</f>
        <v>30.672268907563026</v>
      </c>
      <c r="C15" s="68">
        <f t="shared" si="0"/>
        <v>46.400000000000006</v>
      </c>
      <c r="D15" s="78">
        <f t="shared" si="0"/>
        <v>104.94296577946768</v>
      </c>
      <c r="E15" s="78">
        <f t="shared" si="0"/>
        <v>91.14391143911439</v>
      </c>
      <c r="F15" s="68">
        <f t="shared" si="0"/>
        <v>48.518518518518519</v>
      </c>
      <c r="G15" s="78">
        <f t="shared" si="0"/>
        <v>98.113207547169807</v>
      </c>
      <c r="H15" s="78">
        <f t="shared" si="0"/>
        <v>88.461538461538453</v>
      </c>
      <c r="I15" s="84">
        <f t="shared" si="0"/>
        <v>73.362685745734723</v>
      </c>
    </row>
    <row r="16" spans="1:103">
      <c r="A16" t="s">
        <v>17</v>
      </c>
      <c r="B16" s="79">
        <f t="shared" ref="B16:H16" si="1">B14-B13</f>
        <v>165</v>
      </c>
      <c r="C16" s="79">
        <f t="shared" si="1"/>
        <v>134</v>
      </c>
      <c r="D16" s="79">
        <v>0</v>
      </c>
      <c r="E16" s="79">
        <f>E14-E13</f>
        <v>24</v>
      </c>
      <c r="F16" s="79">
        <f>F14-F13</f>
        <v>139</v>
      </c>
      <c r="G16" s="79">
        <f t="shared" si="1"/>
        <v>5</v>
      </c>
      <c r="H16" s="79">
        <f t="shared" si="1"/>
        <v>30</v>
      </c>
      <c r="I16" s="79">
        <f>SUM(B16:H16)</f>
        <v>497</v>
      </c>
    </row>
    <row r="18" spans="1:103">
      <c r="A18" t="s">
        <v>44</v>
      </c>
    </row>
    <row r="19" spans="1:103" ht="15.75" thickBot="1"/>
    <row r="20" spans="1:103" ht="16.5" thickTop="1">
      <c r="A20" s="58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>
      <c r="A21" s="61" t="s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3" ht="15.7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</row>
    <row r="23" spans="1:103" ht="15.75">
      <c r="A23" s="61" t="s">
        <v>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3"/>
    </row>
    <row r="24" spans="1:103" ht="16.5" thickBot="1">
      <c r="A24" s="55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7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</row>
    <row r="27" spans="1:103" ht="17.25" thickTop="1" thickBot="1">
      <c r="A27" s="1">
        <v>2014</v>
      </c>
      <c r="B27" s="75">
        <v>0</v>
      </c>
      <c r="C27" s="75">
        <v>0</v>
      </c>
      <c r="D27" s="75">
        <v>95</v>
      </c>
      <c r="E27" s="75">
        <v>156</v>
      </c>
      <c r="F27" s="75">
        <v>222</v>
      </c>
      <c r="G27" s="75">
        <v>68</v>
      </c>
      <c r="H27" s="75">
        <v>0</v>
      </c>
      <c r="I27" s="76">
        <f>SUM(B27:H27)</f>
        <v>541</v>
      </c>
    </row>
    <row r="28" spans="1:103" ht="17.25" thickTop="1" thickBot="1">
      <c r="A28" s="1">
        <v>2015</v>
      </c>
      <c r="B28" s="75">
        <v>53</v>
      </c>
      <c r="C28" s="75">
        <v>134</v>
      </c>
      <c r="D28" s="75">
        <v>154</v>
      </c>
      <c r="E28" s="75">
        <v>42</v>
      </c>
      <c r="F28" s="75">
        <v>18</v>
      </c>
      <c r="G28" s="75">
        <v>11</v>
      </c>
      <c r="H28" s="75">
        <v>0</v>
      </c>
      <c r="I28" s="76">
        <f>SUM(B28:H28)</f>
        <v>412</v>
      </c>
    </row>
    <row r="29" spans="1:103" ht="17.25" thickTop="1" thickBot="1">
      <c r="A29" s="1">
        <v>2016</v>
      </c>
      <c r="B29" s="75">
        <v>34</v>
      </c>
      <c r="C29" s="75">
        <v>18</v>
      </c>
      <c r="D29" s="75">
        <v>8</v>
      </c>
      <c r="E29" s="75">
        <v>17</v>
      </c>
      <c r="F29" s="75">
        <v>8</v>
      </c>
      <c r="G29" s="75">
        <v>1</v>
      </c>
      <c r="H29" s="75">
        <v>0</v>
      </c>
      <c r="I29" s="76">
        <f>SUM(B29:H29)</f>
        <v>86</v>
      </c>
    </row>
    <row r="30" spans="1:103" ht="17.25" thickTop="1" thickBot="1">
      <c r="A30" s="1">
        <v>2017</v>
      </c>
      <c r="B30" s="75">
        <v>46</v>
      </c>
      <c r="C30" s="75">
        <v>45</v>
      </c>
      <c r="D30" s="75">
        <v>15</v>
      </c>
      <c r="E30" s="75">
        <v>23</v>
      </c>
      <c r="F30" s="75">
        <v>15</v>
      </c>
      <c r="G30" s="75">
        <v>7</v>
      </c>
      <c r="H30" s="75">
        <v>0</v>
      </c>
      <c r="I30" s="76">
        <f>SUM(B30:H30)</f>
        <v>151</v>
      </c>
    </row>
    <row r="31" spans="1:103" ht="15.75" thickTop="1">
      <c r="A31" t="s">
        <v>14</v>
      </c>
      <c r="B31" s="17">
        <f>B30</f>
        <v>46</v>
      </c>
      <c r="C31" s="17">
        <f>C30+B29</f>
        <v>79</v>
      </c>
      <c r="D31" s="17">
        <f>D30+C29+B28</f>
        <v>86</v>
      </c>
      <c r="E31" s="17">
        <f>E30+D29+C28+B27</f>
        <v>165</v>
      </c>
      <c r="F31" s="17">
        <f>F30+E29+D28+C27+B26</f>
        <v>186</v>
      </c>
      <c r="G31" s="17">
        <f>G30+F29+E28+D27+C26</f>
        <v>152</v>
      </c>
      <c r="H31" s="17">
        <f>H30+G29+F28+E27+D26</f>
        <v>175</v>
      </c>
      <c r="I31" s="77">
        <f>B31+C31+D31+E31+F31+G31+H31</f>
        <v>889</v>
      </c>
    </row>
    <row r="32" spans="1:103">
      <c r="A32" t="s">
        <v>15</v>
      </c>
      <c r="B32" s="17">
        <v>238</v>
      </c>
      <c r="C32" s="17">
        <v>250</v>
      </c>
      <c r="D32" s="17">
        <v>263</v>
      </c>
      <c r="E32" s="17">
        <v>271</v>
      </c>
      <c r="F32" s="17">
        <v>270</v>
      </c>
      <c r="G32" s="17">
        <v>265</v>
      </c>
      <c r="H32" s="17">
        <v>260</v>
      </c>
      <c r="I32" s="17">
        <v>1817</v>
      </c>
    </row>
    <row r="33" spans="1:103">
      <c r="A33" t="s">
        <v>16</v>
      </c>
      <c r="B33" s="68">
        <f t="shared" ref="B33:I33" si="2">B31/B32*100</f>
        <v>19.327731092436977</v>
      </c>
      <c r="C33" s="68">
        <f t="shared" si="2"/>
        <v>31.6</v>
      </c>
      <c r="D33" s="68">
        <f t="shared" si="2"/>
        <v>32.699619771863119</v>
      </c>
      <c r="E33" s="78">
        <f t="shared" si="2"/>
        <v>60.88560885608856</v>
      </c>
      <c r="F33" s="78">
        <f t="shared" si="2"/>
        <v>68.888888888888886</v>
      </c>
      <c r="G33" s="68">
        <f t="shared" si="2"/>
        <v>57.358490566037737</v>
      </c>
      <c r="H33" s="78">
        <f t="shared" si="2"/>
        <v>67.307692307692307</v>
      </c>
      <c r="I33" s="68">
        <f t="shared" si="2"/>
        <v>48.926802421574024</v>
      </c>
    </row>
    <row r="34" spans="1:103">
      <c r="A34" t="s">
        <v>17</v>
      </c>
      <c r="B34" s="79">
        <f t="shared" ref="B34:H34" si="3">B32-B31</f>
        <v>192</v>
      </c>
      <c r="C34" s="79">
        <f t="shared" si="3"/>
        <v>171</v>
      </c>
      <c r="D34" s="79">
        <f t="shared" si="3"/>
        <v>177</v>
      </c>
      <c r="E34" s="79">
        <f t="shared" si="3"/>
        <v>106</v>
      </c>
      <c r="F34" s="79">
        <f t="shared" si="3"/>
        <v>84</v>
      </c>
      <c r="G34" s="79">
        <f t="shared" si="3"/>
        <v>113</v>
      </c>
      <c r="H34" s="79">
        <f t="shared" si="3"/>
        <v>85</v>
      </c>
      <c r="I34" s="79">
        <f>SUM(B34:H34)</f>
        <v>928</v>
      </c>
    </row>
    <row r="36" spans="1:103">
      <c r="A36" t="s">
        <v>44</v>
      </c>
    </row>
    <row r="37" spans="1:103" ht="15.75" thickBot="1"/>
    <row r="38" spans="1:103" ht="16.5" thickTop="1">
      <c r="A38" s="58" t="s">
        <v>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60"/>
    </row>
    <row r="39" spans="1:103" ht="15.75">
      <c r="A39" s="61" t="s">
        <v>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3"/>
    </row>
    <row r="40" spans="1:103" ht="15.75">
      <c r="A40" s="61" t="s">
        <v>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3"/>
    </row>
    <row r="41" spans="1:103" ht="15.75">
      <c r="A41" s="61" t="s">
        <v>20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3"/>
    </row>
    <row r="42" spans="1:103" ht="16.5" thickBot="1">
      <c r="A42" s="55" t="s">
        <v>26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7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21</v>
      </c>
    </row>
    <row r="44" spans="1:103" ht="17.25" thickTop="1" thickBot="1">
      <c r="A44" s="16">
        <v>2017</v>
      </c>
      <c r="B44" s="16"/>
      <c r="C44" s="20"/>
      <c r="D44" s="27">
        <v>3</v>
      </c>
      <c r="E44" s="27">
        <v>103</v>
      </c>
      <c r="F44" s="27">
        <v>81</v>
      </c>
      <c r="G44" s="27">
        <v>1</v>
      </c>
      <c r="H44" s="52"/>
      <c r="I44" s="52">
        <f>SUM(D44:H44)</f>
        <v>188</v>
      </c>
    </row>
    <row r="45" spans="1:103" ht="17.25" thickTop="1" thickBot="1">
      <c r="A45" t="s">
        <v>14</v>
      </c>
      <c r="B45" s="4"/>
      <c r="C45" s="4"/>
      <c r="D45" s="27">
        <f>D44</f>
        <v>3</v>
      </c>
      <c r="E45" s="27">
        <f>E44</f>
        <v>103</v>
      </c>
      <c r="F45" s="27">
        <f>F44</f>
        <v>81</v>
      </c>
      <c r="G45" s="27">
        <f>G44</f>
        <v>1</v>
      </c>
      <c r="H45" s="52"/>
      <c r="I45" s="52">
        <f>SUM(D45:H45)</f>
        <v>188</v>
      </c>
    </row>
    <row r="46" spans="1:103" ht="17.25" thickTop="1" thickBot="1">
      <c r="A46" s="18" t="s">
        <v>15</v>
      </c>
      <c r="B46" s="19"/>
      <c r="C46" s="19"/>
      <c r="D46" s="50">
        <v>267</v>
      </c>
      <c r="E46" s="31">
        <v>275</v>
      </c>
      <c r="F46" s="31">
        <v>275</v>
      </c>
      <c r="G46" s="50">
        <v>270</v>
      </c>
      <c r="H46" s="53"/>
      <c r="I46" s="53">
        <f>SUM(D46:H46)</f>
        <v>1087</v>
      </c>
    </row>
    <row r="47" spans="1:103" ht="16.5" thickTop="1" thickBot="1">
      <c r="A47" t="s">
        <v>16</v>
      </c>
      <c r="B47" s="8"/>
      <c r="C47" s="8"/>
      <c r="D47" s="54">
        <f>D45/D46*100</f>
        <v>1.1235955056179776</v>
      </c>
      <c r="E47" s="54">
        <f t="shared" ref="E47:I47" si="4">E45/E46*100</f>
        <v>37.45454545454546</v>
      </c>
      <c r="F47" s="54">
        <f t="shared" si="4"/>
        <v>29.454545454545457</v>
      </c>
      <c r="G47" s="54">
        <f t="shared" si="4"/>
        <v>0.37037037037037041</v>
      </c>
      <c r="H47" s="54"/>
      <c r="I47" s="54">
        <f t="shared" si="4"/>
        <v>17.295308187672493</v>
      </c>
    </row>
    <row r="48" spans="1:103" ht="15.75" thickTop="1">
      <c r="A48" t="s">
        <v>17</v>
      </c>
      <c r="B48" s="7"/>
      <c r="C48" s="7"/>
      <c r="D48" s="73">
        <f>D46-D45</f>
        <v>264</v>
      </c>
      <c r="E48" s="73">
        <f t="shared" ref="E48:I48" si="5">E46-E45</f>
        <v>172</v>
      </c>
      <c r="F48" s="73">
        <f t="shared" si="5"/>
        <v>194</v>
      </c>
      <c r="G48" s="73">
        <f t="shared" si="5"/>
        <v>269</v>
      </c>
      <c r="H48" s="73"/>
      <c r="I48" s="73">
        <f t="shared" si="5"/>
        <v>899</v>
      </c>
    </row>
    <row r="50" spans="1:1">
      <c r="A50" t="s">
        <v>44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Y50"/>
  <sheetViews>
    <sheetView topLeftCell="A37" workbookViewId="0">
      <selection activeCell="A50" sqref="A50"/>
    </sheetView>
  </sheetViews>
  <sheetFormatPr defaultRowHeight="15"/>
  <cols>
    <col min="1" max="1" width="21.85546875" customWidth="1"/>
  </cols>
  <sheetData>
    <row r="1" spans="1:103" ht="15.75" thickBot="1">
      <c r="A1" t="s">
        <v>38</v>
      </c>
    </row>
    <row r="2" spans="1:103" ht="16.5" thickTop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60"/>
    </row>
    <row r="3" spans="1:103" ht="15.75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</row>
    <row r="4" spans="1:103" ht="15.7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</row>
    <row r="5" spans="1:103" ht="15.75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3"/>
    </row>
    <row r="6" spans="1:103" ht="16.5" thickBot="1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7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75">
        <v>0</v>
      </c>
      <c r="C8" s="75">
        <v>3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3</v>
      </c>
    </row>
    <row r="9" spans="1:103" ht="17.25" thickTop="1" thickBot="1">
      <c r="A9" s="1">
        <v>2014</v>
      </c>
      <c r="B9" s="75">
        <v>5</v>
      </c>
      <c r="C9" s="75">
        <v>16</v>
      </c>
      <c r="D9" s="75">
        <v>949</v>
      </c>
      <c r="E9" s="75">
        <v>870</v>
      </c>
      <c r="F9" s="75">
        <v>827</v>
      </c>
      <c r="G9" s="75">
        <v>2</v>
      </c>
      <c r="H9" s="75">
        <v>7</v>
      </c>
      <c r="I9" s="76">
        <v>2676</v>
      </c>
    </row>
    <row r="10" spans="1:103" ht="17.25" thickTop="1" thickBot="1">
      <c r="A10" s="1">
        <v>2015</v>
      </c>
      <c r="B10" s="75">
        <v>741</v>
      </c>
      <c r="C10" s="75">
        <v>664</v>
      </c>
      <c r="D10" s="75">
        <v>562</v>
      </c>
      <c r="E10" s="75">
        <v>43</v>
      </c>
      <c r="F10" s="75">
        <v>12</v>
      </c>
      <c r="G10" s="75">
        <v>1</v>
      </c>
      <c r="H10" s="75">
        <v>24</v>
      </c>
      <c r="I10" s="76">
        <v>2047</v>
      </c>
    </row>
    <row r="11" spans="1:103" ht="17.25" thickTop="1" thickBot="1">
      <c r="A11" s="1">
        <v>2016</v>
      </c>
      <c r="B11" s="75">
        <v>428</v>
      </c>
      <c r="C11" s="75">
        <v>183</v>
      </c>
      <c r="D11" s="75">
        <v>69</v>
      </c>
      <c r="E11" s="75">
        <v>62</v>
      </c>
      <c r="F11" s="75">
        <v>14</v>
      </c>
      <c r="G11" s="75">
        <v>0</v>
      </c>
      <c r="H11" s="75">
        <v>6</v>
      </c>
      <c r="I11" s="75">
        <v>762</v>
      </c>
    </row>
    <row r="12" spans="1:103" ht="17.25" thickTop="1" thickBot="1">
      <c r="A12" s="1">
        <v>2017</v>
      </c>
      <c r="B12" s="75">
        <v>282</v>
      </c>
      <c r="C12" s="75">
        <v>145</v>
      </c>
      <c r="D12" s="75">
        <v>71</v>
      </c>
      <c r="E12" s="75">
        <v>81</v>
      </c>
      <c r="F12" s="75">
        <v>41</v>
      </c>
      <c r="G12" s="75">
        <v>0</v>
      </c>
      <c r="H12" s="75">
        <v>5</v>
      </c>
      <c r="I12" s="75">
        <f>SUM(B12:H12)</f>
        <v>625</v>
      </c>
    </row>
    <row r="13" spans="1:103" ht="15.75" thickTop="1">
      <c r="A13" t="s">
        <v>14</v>
      </c>
      <c r="B13" s="17">
        <f>B12</f>
        <v>282</v>
      </c>
      <c r="C13" s="17">
        <f>C12+B11</f>
        <v>573</v>
      </c>
      <c r="D13" s="17">
        <f>D12+C11+B10</f>
        <v>995</v>
      </c>
      <c r="E13" s="17">
        <f>E12+D11+C10+B9</f>
        <v>819</v>
      </c>
      <c r="F13" s="17">
        <f>F12+E11+D10+C9+B8</f>
        <v>681</v>
      </c>
      <c r="G13" s="17">
        <f>G12+F11+E10+D9+C8</f>
        <v>1009</v>
      </c>
      <c r="H13" s="17">
        <f>H12+G11+F10+E9+D8</f>
        <v>887</v>
      </c>
      <c r="I13" s="77">
        <f>B13+C13+D13+E13+F13+G13+H13</f>
        <v>5246</v>
      </c>
    </row>
    <row r="14" spans="1:103">
      <c r="A14" t="s">
        <v>15</v>
      </c>
      <c r="B14" s="17">
        <v>803</v>
      </c>
      <c r="C14" s="17">
        <v>835</v>
      </c>
      <c r="D14" s="17">
        <v>870</v>
      </c>
      <c r="E14" s="17">
        <v>898</v>
      </c>
      <c r="F14" s="17">
        <v>915</v>
      </c>
      <c r="G14" s="17">
        <v>925</v>
      </c>
      <c r="H14" s="17">
        <v>935</v>
      </c>
      <c r="I14" s="17">
        <v>6181</v>
      </c>
    </row>
    <row r="15" spans="1:103">
      <c r="A15" t="s">
        <v>16</v>
      </c>
      <c r="B15" s="68">
        <f t="shared" ref="B15:I15" si="0">B13/B14*100</f>
        <v>35.118306351183065</v>
      </c>
      <c r="C15" s="68">
        <f t="shared" si="0"/>
        <v>68.622754491017972</v>
      </c>
      <c r="D15" s="78">
        <f t="shared" si="0"/>
        <v>114.36781609195404</v>
      </c>
      <c r="E15" s="78">
        <f t="shared" si="0"/>
        <v>91.202672605790653</v>
      </c>
      <c r="F15" s="68">
        <f t="shared" si="0"/>
        <v>74.426229508196712</v>
      </c>
      <c r="G15" s="78">
        <f t="shared" si="0"/>
        <v>109.08108108108108</v>
      </c>
      <c r="H15" s="78">
        <f t="shared" si="0"/>
        <v>94.866310160427801</v>
      </c>
      <c r="I15" s="78">
        <f t="shared" si="0"/>
        <v>84.872997896780461</v>
      </c>
    </row>
    <row r="16" spans="1:103">
      <c r="A16" t="s">
        <v>17</v>
      </c>
      <c r="B16" s="79">
        <f t="shared" ref="B16:H16" si="1">B14-B13</f>
        <v>521</v>
      </c>
      <c r="C16" s="79">
        <f t="shared" si="1"/>
        <v>262</v>
      </c>
      <c r="D16" s="79">
        <v>0</v>
      </c>
      <c r="E16" s="79">
        <f>E14-E13</f>
        <v>79</v>
      </c>
      <c r="F16" s="79">
        <f>F14-F13</f>
        <v>234</v>
      </c>
      <c r="G16" s="79">
        <v>0</v>
      </c>
      <c r="H16" s="79">
        <f t="shared" si="1"/>
        <v>48</v>
      </c>
      <c r="I16" s="79">
        <f>SUM(B16:H16)</f>
        <v>1144</v>
      </c>
    </row>
    <row r="18" spans="1:103">
      <c r="A18" t="s">
        <v>44</v>
      </c>
    </row>
    <row r="19" spans="1:103" ht="15.75" thickBot="1"/>
    <row r="20" spans="1:103" ht="16.5" thickTop="1">
      <c r="A20" s="58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>
      <c r="A21" s="61" t="s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3" ht="15.7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</row>
    <row r="23" spans="1:103" ht="15.75">
      <c r="A23" s="61" t="s">
        <v>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3"/>
    </row>
    <row r="24" spans="1:103" ht="16.5" thickBot="1">
      <c r="A24" s="55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7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75">
        <v>0</v>
      </c>
      <c r="C26" s="75">
        <v>10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10</v>
      </c>
    </row>
    <row r="27" spans="1:103" ht="17.25" thickTop="1" thickBot="1">
      <c r="A27" s="1">
        <v>2014</v>
      </c>
      <c r="B27" s="75">
        <v>0</v>
      </c>
      <c r="C27" s="75">
        <v>8</v>
      </c>
      <c r="D27" s="75">
        <v>476</v>
      </c>
      <c r="E27" s="75">
        <v>714</v>
      </c>
      <c r="F27" s="75">
        <v>972</v>
      </c>
      <c r="G27" s="75">
        <v>117</v>
      </c>
      <c r="H27" s="75">
        <v>11</v>
      </c>
      <c r="I27" s="76">
        <v>2298</v>
      </c>
    </row>
    <row r="28" spans="1:103" ht="17.25" thickTop="1" thickBot="1">
      <c r="A28" s="1">
        <v>2015</v>
      </c>
      <c r="B28" s="75">
        <v>394</v>
      </c>
      <c r="C28" s="75">
        <v>444</v>
      </c>
      <c r="D28" s="75">
        <v>441</v>
      </c>
      <c r="E28" s="75">
        <v>164</v>
      </c>
      <c r="F28" s="75">
        <v>137</v>
      </c>
      <c r="G28" s="75">
        <v>0</v>
      </c>
      <c r="H28" s="75">
        <v>16</v>
      </c>
      <c r="I28" s="76">
        <v>1596</v>
      </c>
    </row>
    <row r="29" spans="1:103" ht="17.25" thickTop="1" thickBot="1">
      <c r="A29" s="1">
        <v>2016</v>
      </c>
      <c r="B29" s="75">
        <v>177</v>
      </c>
      <c r="C29" s="75">
        <v>168</v>
      </c>
      <c r="D29" s="75">
        <v>138</v>
      </c>
      <c r="E29" s="75">
        <v>100</v>
      </c>
      <c r="F29" s="75">
        <v>90</v>
      </c>
      <c r="G29" s="75">
        <v>1</v>
      </c>
      <c r="H29" s="75">
        <v>2</v>
      </c>
      <c r="I29" s="75">
        <v>676</v>
      </c>
    </row>
    <row r="30" spans="1:103" ht="17.25" thickTop="1" thickBot="1">
      <c r="A30" s="1">
        <v>2017</v>
      </c>
      <c r="B30" s="75">
        <v>148</v>
      </c>
      <c r="C30" s="75">
        <v>132</v>
      </c>
      <c r="D30" s="75">
        <v>54</v>
      </c>
      <c r="E30" s="75">
        <v>65</v>
      </c>
      <c r="F30" s="75">
        <v>88</v>
      </c>
      <c r="G30" s="75">
        <v>1</v>
      </c>
      <c r="H30" s="75">
        <v>1</v>
      </c>
      <c r="I30" s="75">
        <f>SUM(B30:H30)</f>
        <v>489</v>
      </c>
    </row>
    <row r="31" spans="1:103" ht="15.75" thickTop="1">
      <c r="A31" t="s">
        <v>14</v>
      </c>
      <c r="B31" s="17">
        <f>B30</f>
        <v>148</v>
      </c>
      <c r="C31" s="17">
        <f>C30+B29</f>
        <v>309</v>
      </c>
      <c r="D31" s="17">
        <f>D30+C29+B28</f>
        <v>616</v>
      </c>
      <c r="E31" s="17">
        <f>E30+D29+C28+B27</f>
        <v>647</v>
      </c>
      <c r="F31" s="17">
        <f>F30+E29+D28+C27+B26</f>
        <v>637</v>
      </c>
      <c r="G31" s="17">
        <f>G30+F29+E28+D27+C26</f>
        <v>741</v>
      </c>
      <c r="H31" s="17">
        <f>H30+G29+F28+E27+D26</f>
        <v>853</v>
      </c>
      <c r="I31" s="77">
        <f>B31+C31+D31+E31+F31+G31+H31</f>
        <v>3951</v>
      </c>
    </row>
    <row r="32" spans="1:103">
      <c r="A32" t="s">
        <v>15</v>
      </c>
      <c r="B32" s="17">
        <v>803</v>
      </c>
      <c r="C32" s="17">
        <v>835</v>
      </c>
      <c r="D32" s="17">
        <v>870</v>
      </c>
      <c r="E32" s="17">
        <v>898</v>
      </c>
      <c r="F32" s="17">
        <v>915</v>
      </c>
      <c r="G32" s="17">
        <v>925</v>
      </c>
      <c r="H32" s="17">
        <v>935</v>
      </c>
      <c r="I32" s="17">
        <v>6181</v>
      </c>
    </row>
    <row r="33" spans="1:103">
      <c r="A33" t="s">
        <v>16</v>
      </c>
      <c r="B33" s="68">
        <f t="shared" ref="B33:I33" si="2">B31/B32*100</f>
        <v>18.430884184308841</v>
      </c>
      <c r="C33" s="68">
        <f t="shared" si="2"/>
        <v>37.005988023952099</v>
      </c>
      <c r="D33" s="68">
        <f t="shared" si="2"/>
        <v>70.804597701149433</v>
      </c>
      <c r="E33" s="68">
        <f t="shared" si="2"/>
        <v>72.0489977728285</v>
      </c>
      <c r="F33" s="68">
        <f t="shared" si="2"/>
        <v>69.617486338797818</v>
      </c>
      <c r="G33" s="78">
        <f t="shared" si="2"/>
        <v>80.108108108108112</v>
      </c>
      <c r="H33" s="78">
        <f t="shared" si="2"/>
        <v>91.229946524064175</v>
      </c>
      <c r="I33" s="68">
        <f t="shared" si="2"/>
        <v>63.921695518524515</v>
      </c>
    </row>
    <row r="34" spans="1:103">
      <c r="A34" t="s">
        <v>17</v>
      </c>
      <c r="B34" s="79">
        <f t="shared" ref="B34:H34" si="3">B32-B31</f>
        <v>655</v>
      </c>
      <c r="C34" s="79">
        <f t="shared" si="3"/>
        <v>526</v>
      </c>
      <c r="D34" s="79">
        <f t="shared" si="3"/>
        <v>254</v>
      </c>
      <c r="E34" s="79">
        <f t="shared" si="3"/>
        <v>251</v>
      </c>
      <c r="F34" s="79">
        <f t="shared" si="3"/>
        <v>278</v>
      </c>
      <c r="G34" s="79">
        <f t="shared" si="3"/>
        <v>184</v>
      </c>
      <c r="H34" s="79">
        <f t="shared" si="3"/>
        <v>82</v>
      </c>
      <c r="I34" s="79">
        <f>SUM(B34:H34)</f>
        <v>2230</v>
      </c>
    </row>
    <row r="36" spans="1:103">
      <c r="A36" t="s">
        <v>44</v>
      </c>
    </row>
    <row r="37" spans="1:103" ht="15.75" thickBot="1"/>
    <row r="38" spans="1:103" ht="16.5" thickTop="1">
      <c r="A38" s="58" t="s">
        <v>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60"/>
    </row>
    <row r="39" spans="1:103" ht="15.75">
      <c r="A39" s="61" t="s">
        <v>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3"/>
    </row>
    <row r="40" spans="1:103" ht="15.75">
      <c r="A40" s="61" t="s">
        <v>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3"/>
    </row>
    <row r="41" spans="1:103" ht="15.75">
      <c r="A41" s="61" t="s">
        <v>20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3"/>
    </row>
    <row r="42" spans="1:103" ht="16.5" thickBot="1">
      <c r="A42" s="55" t="s">
        <v>26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7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21</v>
      </c>
    </row>
    <row r="44" spans="1:103" ht="17.25" thickTop="1" thickBot="1">
      <c r="A44" s="16">
        <v>2017</v>
      </c>
      <c r="B44" s="16"/>
      <c r="C44" s="16"/>
      <c r="D44" s="37">
        <v>99</v>
      </c>
      <c r="E44" s="37">
        <v>490</v>
      </c>
      <c r="F44" s="37">
        <v>419</v>
      </c>
      <c r="G44" s="37">
        <v>26</v>
      </c>
      <c r="H44" s="15"/>
      <c r="I44" s="66">
        <f>SUM(D44:H44)</f>
        <v>1034</v>
      </c>
    </row>
    <row r="45" spans="1:103" ht="17.25" thickTop="1" thickBot="1">
      <c r="A45" t="s">
        <v>14</v>
      </c>
      <c r="B45" s="4"/>
      <c r="C45" s="4"/>
      <c r="D45" s="27">
        <f>D44</f>
        <v>99</v>
      </c>
      <c r="E45" s="27">
        <f>E44</f>
        <v>490</v>
      </c>
      <c r="F45" s="27">
        <f>F44</f>
        <v>419</v>
      </c>
      <c r="G45" s="27">
        <f>G44</f>
        <v>26</v>
      </c>
      <c r="H45" s="64"/>
      <c r="I45" s="64">
        <f>SUM(D45:H45)</f>
        <v>1034</v>
      </c>
    </row>
    <row r="46" spans="1:103" ht="17.25" thickTop="1" thickBot="1">
      <c r="A46" s="18" t="s">
        <v>15</v>
      </c>
      <c r="B46" s="19"/>
      <c r="C46" s="19"/>
      <c r="D46" s="50">
        <v>887</v>
      </c>
      <c r="E46" s="31">
        <v>903</v>
      </c>
      <c r="F46" s="31">
        <v>919</v>
      </c>
      <c r="G46" s="50">
        <v>927</v>
      </c>
      <c r="H46" s="67"/>
      <c r="I46" s="67">
        <f>SUM(D46:H46)</f>
        <v>3636</v>
      </c>
    </row>
    <row r="47" spans="1:103" ht="16.5" thickTop="1" thickBot="1">
      <c r="A47" t="s">
        <v>16</v>
      </c>
      <c r="B47" s="8"/>
      <c r="C47" s="8"/>
      <c r="D47" s="51">
        <f>D45/D46*100</f>
        <v>11.161217587373168</v>
      </c>
      <c r="E47" s="51">
        <f t="shared" ref="E47:I47" si="4">E45/E46*100</f>
        <v>54.263565891472865</v>
      </c>
      <c r="F47" s="51">
        <f t="shared" si="4"/>
        <v>45.593035908596299</v>
      </c>
      <c r="G47" s="51">
        <f t="shared" si="4"/>
        <v>2.8047464940668827</v>
      </c>
      <c r="H47" s="51"/>
      <c r="I47" s="51">
        <f t="shared" si="4"/>
        <v>28.437843784378437</v>
      </c>
    </row>
    <row r="48" spans="1:103" ht="15.75" thickTop="1">
      <c r="A48" t="s">
        <v>17</v>
      </c>
      <c r="B48" s="7"/>
      <c r="C48" s="7"/>
      <c r="D48" s="17">
        <f>D46-D45</f>
        <v>788</v>
      </c>
      <c r="E48" s="17">
        <f t="shared" ref="E48:I48" si="5">E46-E45</f>
        <v>413</v>
      </c>
      <c r="F48" s="17">
        <f t="shared" si="5"/>
        <v>500</v>
      </c>
      <c r="G48" s="17">
        <f t="shared" si="5"/>
        <v>901</v>
      </c>
      <c r="H48" s="17"/>
      <c r="I48" s="17">
        <f t="shared" si="5"/>
        <v>2602</v>
      </c>
    </row>
    <row r="50" spans="1:1">
      <c r="A50" t="s">
        <v>44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Y50"/>
  <sheetViews>
    <sheetView topLeftCell="A25" workbookViewId="0">
      <selection activeCell="A50" sqref="A50"/>
    </sheetView>
  </sheetViews>
  <sheetFormatPr defaultRowHeight="15"/>
  <cols>
    <col min="1" max="1" width="26.7109375" customWidth="1"/>
  </cols>
  <sheetData>
    <row r="1" spans="1:103" ht="15.75" thickBot="1">
      <c r="A1" t="s">
        <v>39</v>
      </c>
    </row>
    <row r="2" spans="1:103" ht="16.5" thickTop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60"/>
    </row>
    <row r="3" spans="1:103" ht="15.75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</row>
    <row r="4" spans="1:103" ht="15.7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</row>
    <row r="5" spans="1:103" ht="15.75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3"/>
    </row>
    <row r="6" spans="1:103" ht="16.5" thickBot="1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7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</row>
    <row r="9" spans="1:103" ht="17.25" thickTop="1" thickBot="1">
      <c r="A9" s="1">
        <v>2014</v>
      </c>
      <c r="B9" s="75">
        <v>0</v>
      </c>
      <c r="C9" s="75">
        <v>0</v>
      </c>
      <c r="D9" s="75">
        <v>97</v>
      </c>
      <c r="E9" s="75">
        <v>85</v>
      </c>
      <c r="F9" s="75">
        <v>97</v>
      </c>
      <c r="G9" s="75">
        <v>0</v>
      </c>
      <c r="H9" s="75">
        <v>0</v>
      </c>
      <c r="I9" s="76">
        <f>SUM(B9:H9)</f>
        <v>279</v>
      </c>
    </row>
    <row r="10" spans="1:103" ht="17.25" thickTop="1" thickBot="1">
      <c r="A10" s="1">
        <v>2015</v>
      </c>
      <c r="B10" s="75">
        <v>115</v>
      </c>
      <c r="C10" s="75">
        <v>84</v>
      </c>
      <c r="D10" s="75">
        <v>29</v>
      </c>
      <c r="E10" s="75">
        <v>1</v>
      </c>
      <c r="F10" s="75">
        <v>2</v>
      </c>
      <c r="G10" s="75">
        <v>0</v>
      </c>
      <c r="H10" s="75">
        <v>0</v>
      </c>
      <c r="I10" s="76">
        <f>SUM(B10:H10)</f>
        <v>231</v>
      </c>
    </row>
    <row r="11" spans="1:103" ht="17.25" thickTop="1" thickBot="1">
      <c r="A11" s="1">
        <v>2016</v>
      </c>
      <c r="B11" s="75">
        <v>57</v>
      </c>
      <c r="C11" s="75">
        <v>1</v>
      </c>
      <c r="D11" s="75">
        <v>0</v>
      </c>
      <c r="E11" s="75">
        <v>0</v>
      </c>
      <c r="F11" s="75">
        <v>3</v>
      </c>
      <c r="G11" s="75">
        <v>0</v>
      </c>
      <c r="H11" s="75">
        <v>0</v>
      </c>
      <c r="I11" s="76">
        <f>SUM(B11:H11)</f>
        <v>61</v>
      </c>
    </row>
    <row r="12" spans="1:103" ht="17.25" thickTop="1" thickBot="1">
      <c r="A12" s="1">
        <v>2017</v>
      </c>
      <c r="B12" s="75">
        <v>59</v>
      </c>
      <c r="C12" s="75">
        <v>3</v>
      </c>
      <c r="D12" s="75">
        <v>2</v>
      </c>
      <c r="E12" s="75">
        <v>1</v>
      </c>
      <c r="F12" s="75">
        <v>2</v>
      </c>
      <c r="G12" s="75">
        <v>0</v>
      </c>
      <c r="H12" s="75">
        <v>0</v>
      </c>
      <c r="I12" s="76">
        <f>SUM(B12:H12)</f>
        <v>67</v>
      </c>
    </row>
    <row r="13" spans="1:103" ht="15.75" thickTop="1">
      <c r="A13" t="s">
        <v>14</v>
      </c>
      <c r="B13" s="17">
        <f>B12</f>
        <v>59</v>
      </c>
      <c r="C13" s="17">
        <f>C12+B11</f>
        <v>60</v>
      </c>
      <c r="D13" s="17">
        <f>D12+C11+B10</f>
        <v>118</v>
      </c>
      <c r="E13" s="17">
        <f>E12+D11+C10+B9</f>
        <v>85</v>
      </c>
      <c r="F13" s="17">
        <f>F12+E11+D10+C9+B8</f>
        <v>31</v>
      </c>
      <c r="G13" s="17">
        <f>G12+F11+E10+D9+C8</f>
        <v>101</v>
      </c>
      <c r="H13" s="17">
        <f>H12+G11+F10+E9+D8</f>
        <v>87</v>
      </c>
      <c r="I13" s="77">
        <f>B13+C13+D13+E13+F13+G13+H13</f>
        <v>541</v>
      </c>
    </row>
    <row r="14" spans="1:103">
      <c r="A14" t="s">
        <v>15</v>
      </c>
      <c r="B14" s="17">
        <v>83</v>
      </c>
      <c r="C14" s="17">
        <v>85</v>
      </c>
      <c r="D14" s="17">
        <v>87</v>
      </c>
      <c r="E14" s="17">
        <v>88</v>
      </c>
      <c r="F14" s="17">
        <v>89</v>
      </c>
      <c r="G14" s="17">
        <v>89</v>
      </c>
      <c r="H14" s="17">
        <v>89</v>
      </c>
      <c r="I14" s="17">
        <v>610</v>
      </c>
    </row>
    <row r="15" spans="1:103">
      <c r="A15" t="s">
        <v>16</v>
      </c>
      <c r="B15" s="68">
        <f t="shared" ref="B15:I15" si="0">B13/B14*100</f>
        <v>71.084337349397586</v>
      </c>
      <c r="C15" s="68">
        <f t="shared" si="0"/>
        <v>70.588235294117652</v>
      </c>
      <c r="D15" s="78">
        <f t="shared" si="0"/>
        <v>135.63218390804596</v>
      </c>
      <c r="E15" s="78">
        <f t="shared" si="0"/>
        <v>96.590909090909093</v>
      </c>
      <c r="F15" s="68">
        <f t="shared" si="0"/>
        <v>34.831460674157306</v>
      </c>
      <c r="G15" s="78">
        <f t="shared" si="0"/>
        <v>113.48314606741575</v>
      </c>
      <c r="H15" s="78">
        <f t="shared" si="0"/>
        <v>97.752808988764045</v>
      </c>
      <c r="I15" s="78">
        <f t="shared" si="0"/>
        <v>88.688524590163937</v>
      </c>
    </row>
    <row r="16" spans="1:103">
      <c r="A16" t="s">
        <v>17</v>
      </c>
      <c r="B16" s="79">
        <f t="shared" ref="B16:H16" si="1">B14-B13</f>
        <v>24</v>
      </c>
      <c r="C16" s="79">
        <f t="shared" si="1"/>
        <v>25</v>
      </c>
      <c r="D16" s="79">
        <v>0</v>
      </c>
      <c r="E16" s="79">
        <f>E14-E13</f>
        <v>3</v>
      </c>
      <c r="F16" s="79">
        <f>F14-F13</f>
        <v>58</v>
      </c>
      <c r="G16" s="79" t="s">
        <v>43</v>
      </c>
      <c r="H16" s="79">
        <f t="shared" si="1"/>
        <v>2</v>
      </c>
      <c r="I16" s="79">
        <f>SUM(B16:H16)</f>
        <v>112</v>
      </c>
    </row>
    <row r="18" spans="1:103">
      <c r="A18" t="s">
        <v>44</v>
      </c>
    </row>
    <row r="19" spans="1:103" ht="15.75" thickBot="1"/>
    <row r="20" spans="1:103" ht="16.5" thickTop="1">
      <c r="A20" s="58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>
      <c r="A21" s="61" t="s">
        <v>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3" ht="15.7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</row>
    <row r="23" spans="1:103" ht="15.75">
      <c r="A23" s="61" t="s">
        <v>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3"/>
    </row>
    <row r="24" spans="1:103" ht="16.5" thickBot="1">
      <c r="A24" s="55" t="s">
        <v>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7"/>
    </row>
    <row r="25" spans="1:103" ht="16.5" thickTop="1" thickBot="1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H25" t="s">
        <v>12</v>
      </c>
      <c r="I25" t="s">
        <v>13</v>
      </c>
    </row>
    <row r="26" spans="1:103" ht="17.25" thickTop="1" thickBot="1">
      <c r="A26" s="1">
        <v>2013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</row>
    <row r="27" spans="1:103" ht="17.25" thickTop="1" thickBot="1">
      <c r="A27" s="1">
        <v>2014</v>
      </c>
      <c r="B27" s="75">
        <v>0</v>
      </c>
      <c r="C27" s="75">
        <v>0</v>
      </c>
      <c r="D27" s="75">
        <v>52</v>
      </c>
      <c r="E27" s="75">
        <v>57</v>
      </c>
      <c r="F27" s="75">
        <v>78</v>
      </c>
      <c r="G27" s="75">
        <v>50</v>
      </c>
      <c r="H27" s="75">
        <v>0</v>
      </c>
      <c r="I27" s="76">
        <f>SUM(B27:H27)</f>
        <v>237</v>
      </c>
    </row>
    <row r="28" spans="1:103" ht="17.25" thickTop="1" thickBot="1">
      <c r="A28" s="1">
        <v>2015</v>
      </c>
      <c r="B28" s="75">
        <v>43</v>
      </c>
      <c r="C28" s="75">
        <v>68</v>
      </c>
      <c r="D28" s="75">
        <v>86</v>
      </c>
      <c r="E28" s="75">
        <v>8</v>
      </c>
      <c r="F28" s="75">
        <v>4</v>
      </c>
      <c r="G28" s="75">
        <v>0</v>
      </c>
      <c r="H28" s="75">
        <v>0</v>
      </c>
      <c r="I28" s="76">
        <f>SUM(B28:H28)</f>
        <v>209</v>
      </c>
    </row>
    <row r="29" spans="1:103" ht="17.25" thickTop="1" thickBot="1">
      <c r="A29" s="1">
        <v>2016</v>
      </c>
      <c r="B29" s="75">
        <v>23</v>
      </c>
      <c r="C29" s="75">
        <v>16</v>
      </c>
      <c r="D29" s="75">
        <v>2</v>
      </c>
      <c r="E29" s="75">
        <v>2</v>
      </c>
      <c r="F29" s="75">
        <v>2</v>
      </c>
      <c r="G29" s="75">
        <v>1</v>
      </c>
      <c r="H29" s="75">
        <v>0</v>
      </c>
      <c r="I29" s="76">
        <f>SUM(B29:H29)</f>
        <v>46</v>
      </c>
    </row>
    <row r="30" spans="1:103" ht="17.25" thickTop="1" thickBot="1">
      <c r="A30" s="1">
        <v>2017</v>
      </c>
      <c r="B30" s="75">
        <v>31</v>
      </c>
      <c r="C30" s="75">
        <v>14</v>
      </c>
      <c r="D30" s="75">
        <v>2</v>
      </c>
      <c r="E30" s="75">
        <v>2</v>
      </c>
      <c r="F30" s="75">
        <v>2</v>
      </c>
      <c r="G30" s="75">
        <v>1</v>
      </c>
      <c r="H30" s="75">
        <v>0</v>
      </c>
      <c r="I30" s="76">
        <f>SUM(B30:H30)</f>
        <v>52</v>
      </c>
    </row>
    <row r="31" spans="1:103" ht="15.75" thickTop="1">
      <c r="A31" t="s">
        <v>14</v>
      </c>
      <c r="B31" s="17">
        <f>B30</f>
        <v>31</v>
      </c>
      <c r="C31" s="17">
        <f>C30+B29</f>
        <v>37</v>
      </c>
      <c r="D31" s="17">
        <f>D30+C29+B28</f>
        <v>61</v>
      </c>
      <c r="E31" s="17">
        <f>E30+D29+C28+B27</f>
        <v>72</v>
      </c>
      <c r="F31" s="17">
        <f>F30+E29+D28+C27+B26</f>
        <v>90</v>
      </c>
      <c r="G31" s="17">
        <f>G30+F29+E28+D27+C26</f>
        <v>63</v>
      </c>
      <c r="H31" s="17">
        <f>H30+G29+F28+E27+D26</f>
        <v>62</v>
      </c>
      <c r="I31" s="77">
        <f>B31+C31+D31+E31+F31+G31+H31</f>
        <v>416</v>
      </c>
    </row>
    <row r="32" spans="1:103">
      <c r="A32" t="s">
        <v>15</v>
      </c>
      <c r="B32" s="17">
        <v>83</v>
      </c>
      <c r="C32" s="17">
        <v>85</v>
      </c>
      <c r="D32" s="17">
        <v>87</v>
      </c>
      <c r="E32" s="17">
        <v>88</v>
      </c>
      <c r="F32" s="17">
        <v>89</v>
      </c>
      <c r="G32" s="17">
        <v>89</v>
      </c>
      <c r="H32" s="17">
        <v>89</v>
      </c>
      <c r="I32" s="17">
        <v>610</v>
      </c>
    </row>
    <row r="33" spans="1:103">
      <c r="A33" t="s">
        <v>16</v>
      </c>
      <c r="B33" s="68">
        <f t="shared" ref="B33:I33" si="2">B31/B32*100</f>
        <v>37.349397590361441</v>
      </c>
      <c r="C33" s="68">
        <f t="shared" si="2"/>
        <v>43.529411764705884</v>
      </c>
      <c r="D33" s="68">
        <f t="shared" si="2"/>
        <v>70.114942528735639</v>
      </c>
      <c r="E33" s="78">
        <f t="shared" si="2"/>
        <v>81.818181818181827</v>
      </c>
      <c r="F33" s="78">
        <f t="shared" si="2"/>
        <v>101.12359550561798</v>
      </c>
      <c r="G33" s="68">
        <f t="shared" si="2"/>
        <v>70.786516853932582</v>
      </c>
      <c r="H33" s="68">
        <f t="shared" si="2"/>
        <v>69.662921348314612</v>
      </c>
      <c r="I33" s="68">
        <f t="shared" si="2"/>
        <v>68.1967213114754</v>
      </c>
    </row>
    <row r="34" spans="1:103">
      <c r="A34" t="s">
        <v>17</v>
      </c>
      <c r="B34" s="79">
        <f t="shared" ref="B34:H34" si="3">B32-B31</f>
        <v>52</v>
      </c>
      <c r="C34" s="79">
        <f t="shared" si="3"/>
        <v>48</v>
      </c>
      <c r="D34" s="79">
        <f t="shared" si="3"/>
        <v>26</v>
      </c>
      <c r="E34" s="79">
        <f t="shared" si="3"/>
        <v>16</v>
      </c>
      <c r="F34" s="79">
        <v>0</v>
      </c>
      <c r="G34" s="79">
        <f t="shared" si="3"/>
        <v>26</v>
      </c>
      <c r="H34" s="79">
        <f t="shared" si="3"/>
        <v>27</v>
      </c>
      <c r="I34" s="79">
        <f>SUM(B34:H34)</f>
        <v>195</v>
      </c>
    </row>
    <row r="36" spans="1:103">
      <c r="A36" t="s">
        <v>44</v>
      </c>
    </row>
    <row r="37" spans="1:103" ht="15.75" thickBot="1"/>
    <row r="38" spans="1:103" ht="16.5" thickTop="1">
      <c r="A38" s="58" t="s">
        <v>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60"/>
    </row>
    <row r="39" spans="1:103" ht="15.75">
      <c r="A39" s="61" t="s">
        <v>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3"/>
    </row>
    <row r="40" spans="1:103" ht="15.75">
      <c r="A40" s="61" t="s">
        <v>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3"/>
    </row>
    <row r="41" spans="1:103" ht="15.75">
      <c r="A41" s="61" t="s">
        <v>20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3"/>
    </row>
    <row r="42" spans="1:103" ht="16.5" thickBot="1">
      <c r="A42" s="55" t="s">
        <v>26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7"/>
    </row>
    <row r="43" spans="1:103" ht="16.5" thickTop="1" thickBot="1">
      <c r="A43" t="s">
        <v>5</v>
      </c>
      <c r="D43" t="s">
        <v>8</v>
      </c>
      <c r="E43" t="s">
        <v>9</v>
      </c>
      <c r="F43" t="s">
        <v>10</v>
      </c>
      <c r="G43" t="s">
        <v>11</v>
      </c>
      <c r="I43" t="s">
        <v>21</v>
      </c>
    </row>
    <row r="44" spans="1:103" ht="17.25" thickTop="1" thickBot="1">
      <c r="A44" s="16">
        <v>2017</v>
      </c>
      <c r="B44" s="16"/>
      <c r="C44" s="20"/>
      <c r="D44" s="27">
        <v>43</v>
      </c>
      <c r="E44" s="27">
        <v>79</v>
      </c>
      <c r="F44" s="27">
        <v>74</v>
      </c>
      <c r="G44" s="27">
        <v>13</v>
      </c>
      <c r="H44" s="64"/>
      <c r="I44" s="64">
        <f>SUM(D44:H44)</f>
        <v>209</v>
      </c>
    </row>
    <row r="45" spans="1:103" ht="17.25" thickTop="1" thickBot="1">
      <c r="A45" t="s">
        <v>14</v>
      </c>
      <c r="B45" s="4"/>
      <c r="C45" s="4"/>
      <c r="D45" s="27">
        <f>D44</f>
        <v>43</v>
      </c>
      <c r="E45" s="27">
        <f>E44</f>
        <v>79</v>
      </c>
      <c r="F45" s="27">
        <f>F44</f>
        <v>74</v>
      </c>
      <c r="G45" s="27">
        <f>G44</f>
        <v>13</v>
      </c>
      <c r="H45" s="64"/>
      <c r="I45" s="64">
        <f>SUM(D45:H45)</f>
        <v>209</v>
      </c>
    </row>
    <row r="46" spans="1:103" ht="17.25" thickTop="1" thickBot="1">
      <c r="A46" s="18" t="s">
        <v>15</v>
      </c>
      <c r="B46" s="19"/>
      <c r="C46" s="19"/>
      <c r="D46" s="50">
        <v>91</v>
      </c>
      <c r="E46" s="31">
        <v>92</v>
      </c>
      <c r="F46" s="31">
        <v>94</v>
      </c>
      <c r="G46" s="50">
        <v>94</v>
      </c>
      <c r="H46" s="67"/>
      <c r="I46" s="67">
        <f>SUM(D46:H46)</f>
        <v>371</v>
      </c>
    </row>
    <row r="47" spans="1:103" ht="16.5" thickTop="1" thickBot="1">
      <c r="A47" t="s">
        <v>16</v>
      </c>
      <c r="B47" s="8"/>
      <c r="C47" s="8"/>
      <c r="D47" s="51">
        <f>D45/D46*100</f>
        <v>47.252747252747248</v>
      </c>
      <c r="E47" s="51">
        <f t="shared" ref="E47:I47" si="4">E45/E46*100</f>
        <v>85.869565217391312</v>
      </c>
      <c r="F47" s="51">
        <f t="shared" si="4"/>
        <v>78.723404255319153</v>
      </c>
      <c r="G47" s="51">
        <f t="shared" si="4"/>
        <v>13.829787234042554</v>
      </c>
      <c r="H47" s="51"/>
      <c r="I47" s="51">
        <f t="shared" si="4"/>
        <v>56.334231805929925</v>
      </c>
    </row>
    <row r="48" spans="1:103" ht="15.75" thickTop="1">
      <c r="A48" t="s">
        <v>17</v>
      </c>
      <c r="B48" s="7"/>
      <c r="C48" s="7"/>
      <c r="D48" s="17">
        <f>D46-D45</f>
        <v>48</v>
      </c>
      <c r="E48" s="17">
        <f t="shared" ref="E48:I48" si="5">E46-E45</f>
        <v>13</v>
      </c>
      <c r="F48" s="17">
        <f t="shared" si="5"/>
        <v>20</v>
      </c>
      <c r="G48" s="17">
        <f t="shared" si="5"/>
        <v>81</v>
      </c>
      <c r="H48" s="17"/>
      <c r="I48" s="17">
        <f t="shared" si="5"/>
        <v>162</v>
      </c>
    </row>
    <row r="50" spans="1:1">
      <c r="A50" t="s">
        <v>44</v>
      </c>
    </row>
  </sheetData>
  <mergeCells count="15">
    <mergeCell ref="A20:CY20"/>
    <mergeCell ref="A2:CY2"/>
    <mergeCell ref="A3:CY3"/>
    <mergeCell ref="A4:CY4"/>
    <mergeCell ref="A5:CY5"/>
    <mergeCell ref="A6:CY6"/>
    <mergeCell ref="A40:CY40"/>
    <mergeCell ref="A41:CY41"/>
    <mergeCell ref="A42:CY42"/>
    <mergeCell ref="A21:CY21"/>
    <mergeCell ref="A22:CY22"/>
    <mergeCell ref="A23:CY23"/>
    <mergeCell ref="A24:CY24"/>
    <mergeCell ref="A38:CY38"/>
    <mergeCell ref="A39:CY3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Y52"/>
  <sheetViews>
    <sheetView topLeftCell="A28" workbookViewId="0">
      <selection activeCell="A52" sqref="A52"/>
    </sheetView>
  </sheetViews>
  <sheetFormatPr defaultRowHeight="15"/>
  <cols>
    <col min="1" max="1" width="27.140625" customWidth="1"/>
  </cols>
  <sheetData>
    <row r="1" spans="1:103" ht="16.5" thickTop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60"/>
    </row>
    <row r="2" spans="1:103" ht="15.75">
      <c r="A2" s="61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3"/>
    </row>
    <row r="3" spans="1:103" ht="15.75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</row>
    <row r="4" spans="1:103" ht="15.7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</row>
    <row r="5" spans="1:103" ht="15.75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3"/>
    </row>
    <row r="6" spans="1:103" ht="16.5" thickBot="1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7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f>SUM(B8:H8)</f>
        <v>0</v>
      </c>
    </row>
    <row r="9" spans="1:103" ht="17.25" thickTop="1" thickBot="1">
      <c r="A9" s="1">
        <v>2014</v>
      </c>
      <c r="B9" s="75">
        <v>0</v>
      </c>
      <c r="C9" s="75">
        <v>0</v>
      </c>
      <c r="D9" s="75">
        <v>131</v>
      </c>
      <c r="E9" s="75">
        <v>86</v>
      </c>
      <c r="F9" s="75">
        <v>112</v>
      </c>
      <c r="G9" s="75">
        <v>0</v>
      </c>
      <c r="H9" s="75">
        <v>0</v>
      </c>
      <c r="I9" s="76">
        <f>SUM(B9:H9)</f>
        <v>329</v>
      </c>
    </row>
    <row r="10" spans="1:103" ht="17.25" thickTop="1" thickBot="1">
      <c r="A10" s="1">
        <v>2015</v>
      </c>
      <c r="B10" s="75">
        <v>65</v>
      </c>
      <c r="C10" s="75">
        <v>68</v>
      </c>
      <c r="D10" s="75">
        <v>99</v>
      </c>
      <c r="E10" s="75">
        <v>0</v>
      </c>
      <c r="F10" s="75">
        <v>0</v>
      </c>
      <c r="G10" s="75">
        <v>0</v>
      </c>
      <c r="H10" s="75">
        <v>0</v>
      </c>
      <c r="I10" s="76">
        <f>SUM(B10:H10)</f>
        <v>232</v>
      </c>
    </row>
    <row r="11" spans="1:103" ht="17.25" thickTop="1" thickBot="1">
      <c r="A11" s="1">
        <v>2016</v>
      </c>
      <c r="B11" s="75">
        <v>48</v>
      </c>
      <c r="C11" s="75">
        <v>5</v>
      </c>
      <c r="D11" s="75">
        <v>1</v>
      </c>
      <c r="E11" s="75">
        <v>1</v>
      </c>
      <c r="F11" s="75">
        <v>1</v>
      </c>
      <c r="G11" s="75">
        <v>0</v>
      </c>
      <c r="H11" s="75">
        <v>0</v>
      </c>
      <c r="I11" s="76">
        <f>SUM(B11:H11)</f>
        <v>56</v>
      </c>
    </row>
    <row r="12" spans="1:103" ht="17.25" thickTop="1" thickBot="1">
      <c r="A12" s="1">
        <v>2017</v>
      </c>
      <c r="B12" s="75">
        <v>53</v>
      </c>
      <c r="C12" s="75">
        <v>3</v>
      </c>
      <c r="D12" s="75">
        <v>3</v>
      </c>
      <c r="E12" s="75">
        <v>2</v>
      </c>
      <c r="F12" s="75">
        <v>5</v>
      </c>
      <c r="G12" s="75">
        <v>1</v>
      </c>
      <c r="H12" s="75">
        <v>0</v>
      </c>
      <c r="I12" s="76">
        <f>SUM(B12:H12)</f>
        <v>67</v>
      </c>
    </row>
    <row r="13" spans="1:103" ht="15.75" thickTop="1">
      <c r="A13" t="s">
        <v>14</v>
      </c>
      <c r="B13" s="17">
        <f>B12</f>
        <v>53</v>
      </c>
      <c r="C13" s="17">
        <f>C12+B11</f>
        <v>51</v>
      </c>
      <c r="D13" s="17">
        <f>D12+C11+B10</f>
        <v>73</v>
      </c>
      <c r="E13" s="17">
        <f>E12+D11+C10+B9</f>
        <v>71</v>
      </c>
      <c r="F13" s="17">
        <f>F12+E11+D10+C9+B8</f>
        <v>105</v>
      </c>
      <c r="G13" s="17">
        <f>G12+F11+E10+D9+C8</f>
        <v>133</v>
      </c>
      <c r="H13" s="17">
        <f>H12+G11+F10+E9+D8</f>
        <v>86</v>
      </c>
      <c r="I13" s="77">
        <f>B13+C13+D13+E13+F13+G13+H13</f>
        <v>572</v>
      </c>
    </row>
    <row r="14" spans="1:103">
      <c r="A14" t="s">
        <v>15</v>
      </c>
      <c r="B14" s="17">
        <v>88</v>
      </c>
      <c r="C14" s="17">
        <v>89</v>
      </c>
      <c r="D14" s="17">
        <v>90</v>
      </c>
      <c r="E14" s="17">
        <v>91</v>
      </c>
      <c r="F14" s="17">
        <v>94</v>
      </c>
      <c r="G14" s="17">
        <v>98</v>
      </c>
      <c r="H14" s="17">
        <v>101</v>
      </c>
      <c r="I14" s="17">
        <v>651</v>
      </c>
    </row>
    <row r="15" spans="1:103">
      <c r="A15" t="s">
        <v>16</v>
      </c>
      <c r="B15" s="68">
        <f t="shared" ref="B15:I15" si="0">B13/B14*100</f>
        <v>60.227272727272727</v>
      </c>
      <c r="C15" s="68">
        <f t="shared" si="0"/>
        <v>57.303370786516851</v>
      </c>
      <c r="D15" s="78">
        <f t="shared" si="0"/>
        <v>81.111111111111114</v>
      </c>
      <c r="E15" s="68">
        <f t="shared" si="0"/>
        <v>78.021978021978029</v>
      </c>
      <c r="F15" s="78">
        <f t="shared" si="0"/>
        <v>111.70212765957446</v>
      </c>
      <c r="G15" s="78">
        <f t="shared" si="0"/>
        <v>135.71428571428572</v>
      </c>
      <c r="H15" s="78">
        <f t="shared" si="0"/>
        <v>85.148514851485146</v>
      </c>
      <c r="I15" s="78">
        <f t="shared" si="0"/>
        <v>87.864823348694316</v>
      </c>
    </row>
    <row r="16" spans="1:103">
      <c r="A16" t="s">
        <v>17</v>
      </c>
      <c r="B16" s="79">
        <f t="shared" ref="B16:H16" si="1">B14-B13</f>
        <v>35</v>
      </c>
      <c r="C16" s="79">
        <f t="shared" si="1"/>
        <v>38</v>
      </c>
      <c r="D16" s="79">
        <f t="shared" si="1"/>
        <v>17</v>
      </c>
      <c r="E16" s="79">
        <f t="shared" si="1"/>
        <v>20</v>
      </c>
      <c r="F16" s="79" t="s">
        <v>43</v>
      </c>
      <c r="G16" s="79" t="s">
        <v>43</v>
      </c>
      <c r="H16" s="79">
        <f t="shared" si="1"/>
        <v>15</v>
      </c>
      <c r="I16" s="79">
        <f>SUM(B16:H16)</f>
        <v>125</v>
      </c>
    </row>
    <row r="18" spans="1:103">
      <c r="A18" t="s">
        <v>44</v>
      </c>
    </row>
    <row r="19" spans="1:103" ht="15.75" thickBot="1"/>
    <row r="20" spans="1:103" ht="16.5" thickTop="1">
      <c r="A20" s="58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>
      <c r="A21" s="61" t="s">
        <v>25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3" ht="15.75">
      <c r="A22" s="61" t="s">
        <v>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</row>
    <row r="23" spans="1:103" ht="15.75">
      <c r="A23" s="61" t="s">
        <v>18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3"/>
    </row>
    <row r="24" spans="1:103" ht="15.75">
      <c r="A24" s="61" t="s">
        <v>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3"/>
    </row>
    <row r="25" spans="1:103" ht="16.5" thickBot="1">
      <c r="A25" s="55" t="s">
        <v>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7"/>
    </row>
    <row r="26" spans="1:103" ht="16.5" thickTop="1" thickBot="1">
      <c r="A26" t="s">
        <v>5</v>
      </c>
      <c r="B26" t="s">
        <v>6</v>
      </c>
      <c r="C26" t="s">
        <v>7</v>
      </c>
      <c r="D26" t="s">
        <v>8</v>
      </c>
      <c r="E26" t="s">
        <v>9</v>
      </c>
      <c r="F26" t="s">
        <v>10</v>
      </c>
      <c r="G26" t="s">
        <v>11</v>
      </c>
      <c r="H26" t="s">
        <v>12</v>
      </c>
      <c r="I26" t="s">
        <v>13</v>
      </c>
    </row>
    <row r="27" spans="1:103" ht="17.25" thickTop="1" thickBot="1">
      <c r="A27" s="1">
        <v>2013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f>SUM(B27:H27)</f>
        <v>0</v>
      </c>
    </row>
    <row r="28" spans="1:103" ht="17.25" thickTop="1" thickBot="1">
      <c r="A28" s="1">
        <v>2014</v>
      </c>
      <c r="B28" s="75">
        <v>0</v>
      </c>
      <c r="C28" s="75">
        <v>0</v>
      </c>
      <c r="D28" s="75">
        <v>62</v>
      </c>
      <c r="E28" s="75">
        <v>109</v>
      </c>
      <c r="F28" s="75">
        <v>91</v>
      </c>
      <c r="G28" s="75">
        <v>50</v>
      </c>
      <c r="H28" s="75">
        <v>0</v>
      </c>
      <c r="I28" s="76">
        <f>SUM(B28:H28)</f>
        <v>312</v>
      </c>
    </row>
    <row r="29" spans="1:103" ht="17.25" thickTop="1" thickBot="1">
      <c r="A29" s="1">
        <v>2015</v>
      </c>
      <c r="B29" s="75">
        <v>31</v>
      </c>
      <c r="C29" s="75">
        <v>49</v>
      </c>
      <c r="D29" s="75">
        <v>50</v>
      </c>
      <c r="E29" s="75">
        <v>19</v>
      </c>
      <c r="F29" s="75">
        <v>2</v>
      </c>
      <c r="G29" s="75">
        <v>1</v>
      </c>
      <c r="H29" s="75">
        <v>0</v>
      </c>
      <c r="I29" s="76">
        <f>SUM(B29:H29)</f>
        <v>152</v>
      </c>
    </row>
    <row r="30" spans="1:103" ht="17.25" thickTop="1" thickBot="1">
      <c r="A30" s="1">
        <v>2016</v>
      </c>
      <c r="B30" s="75">
        <v>18</v>
      </c>
      <c r="C30" s="75">
        <v>27</v>
      </c>
      <c r="D30" s="75">
        <v>5</v>
      </c>
      <c r="E30" s="75">
        <v>13</v>
      </c>
      <c r="F30" s="75">
        <v>4</v>
      </c>
      <c r="G30" s="75">
        <v>3</v>
      </c>
      <c r="H30" s="75">
        <v>0</v>
      </c>
      <c r="I30" s="76">
        <f>SUM(B30:H30)</f>
        <v>70</v>
      </c>
    </row>
    <row r="31" spans="1:103" ht="17.25" thickTop="1" thickBot="1">
      <c r="A31" s="1">
        <v>2017</v>
      </c>
      <c r="B31" s="75">
        <v>22</v>
      </c>
      <c r="C31" s="75">
        <v>20</v>
      </c>
      <c r="D31" s="75">
        <v>8</v>
      </c>
      <c r="E31" s="75">
        <v>3</v>
      </c>
      <c r="F31" s="75">
        <v>8</v>
      </c>
      <c r="G31" s="75">
        <v>1</v>
      </c>
      <c r="H31" s="75">
        <v>0</v>
      </c>
      <c r="I31" s="76">
        <f>SUM(B31:H31)</f>
        <v>62</v>
      </c>
    </row>
    <row r="32" spans="1:103" ht="15.75" thickTop="1">
      <c r="A32" t="s">
        <v>14</v>
      </c>
      <c r="B32" s="17">
        <f>B31</f>
        <v>22</v>
      </c>
      <c r="C32" s="17">
        <f>C31+B30</f>
        <v>38</v>
      </c>
      <c r="D32" s="17">
        <f>D31+C30+B29</f>
        <v>66</v>
      </c>
      <c r="E32" s="17">
        <f>E31+D30+C29+B28</f>
        <v>57</v>
      </c>
      <c r="F32" s="17">
        <f>F31+E30+D29+C28+B27</f>
        <v>71</v>
      </c>
      <c r="G32" s="17">
        <f>G31+F30+E29+D28+C27</f>
        <v>86</v>
      </c>
      <c r="H32" s="17">
        <f>H31+G30+F29+E28+D27</f>
        <v>114</v>
      </c>
      <c r="I32" s="77">
        <f>B32+C32+D32+E32+F32+G32+H32</f>
        <v>454</v>
      </c>
    </row>
    <row r="33" spans="1:103">
      <c r="A33" t="s">
        <v>15</v>
      </c>
      <c r="B33" s="17">
        <v>88</v>
      </c>
      <c r="C33" s="17">
        <v>89</v>
      </c>
      <c r="D33" s="17">
        <v>90</v>
      </c>
      <c r="E33" s="17">
        <v>91</v>
      </c>
      <c r="F33" s="17">
        <v>94</v>
      </c>
      <c r="G33" s="17">
        <v>98</v>
      </c>
      <c r="H33" s="17">
        <v>101</v>
      </c>
      <c r="I33" s="17">
        <v>651</v>
      </c>
    </row>
    <row r="34" spans="1:103">
      <c r="A34" t="s">
        <v>16</v>
      </c>
      <c r="B34" s="68">
        <f t="shared" ref="B34:I34" si="2">B32/B33*100</f>
        <v>25</v>
      </c>
      <c r="C34" s="68">
        <f t="shared" si="2"/>
        <v>42.696629213483142</v>
      </c>
      <c r="D34" s="68">
        <f t="shared" si="2"/>
        <v>73.333333333333329</v>
      </c>
      <c r="E34" s="68">
        <f t="shared" si="2"/>
        <v>62.637362637362635</v>
      </c>
      <c r="F34" s="68">
        <f t="shared" si="2"/>
        <v>75.531914893617028</v>
      </c>
      <c r="G34" s="78">
        <f t="shared" si="2"/>
        <v>87.755102040816325</v>
      </c>
      <c r="H34" s="78">
        <f t="shared" si="2"/>
        <v>112.87128712871286</v>
      </c>
      <c r="I34" s="68">
        <f t="shared" si="2"/>
        <v>69.738863287250382</v>
      </c>
    </row>
    <row r="35" spans="1:103">
      <c r="A35" t="s">
        <v>17</v>
      </c>
      <c r="B35" s="79">
        <f t="shared" ref="B35:G35" si="3">B33-B32</f>
        <v>66</v>
      </c>
      <c r="C35" s="79">
        <f t="shared" si="3"/>
        <v>51</v>
      </c>
      <c r="D35" s="17">
        <f t="shared" si="3"/>
        <v>24</v>
      </c>
      <c r="E35" s="17">
        <f t="shared" si="3"/>
        <v>34</v>
      </c>
      <c r="F35" s="79">
        <f t="shared" si="3"/>
        <v>23</v>
      </c>
      <c r="G35" s="17">
        <f t="shared" si="3"/>
        <v>12</v>
      </c>
      <c r="H35" s="79">
        <v>0</v>
      </c>
      <c r="I35" s="79">
        <f>SUM(B35:H35)</f>
        <v>210</v>
      </c>
    </row>
    <row r="37" spans="1:103">
      <c r="A37" t="s">
        <v>44</v>
      </c>
    </row>
    <row r="38" spans="1:103" ht="15.75" thickBot="1"/>
    <row r="39" spans="1:103" ht="16.5" thickTop="1">
      <c r="A39" s="58" t="s">
        <v>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60"/>
    </row>
    <row r="40" spans="1:103" ht="15.75">
      <c r="A40" s="61" t="s">
        <v>25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3"/>
    </row>
    <row r="41" spans="1:103" ht="15.75">
      <c r="A41" s="61" t="s">
        <v>19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3"/>
    </row>
    <row r="42" spans="1:103" ht="15.75">
      <c r="A42" s="61" t="s">
        <v>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3"/>
    </row>
    <row r="43" spans="1:103" ht="15.75">
      <c r="A43" s="61" t="s">
        <v>20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3"/>
    </row>
    <row r="44" spans="1:103" ht="16.5" thickBot="1">
      <c r="A44" s="55" t="s">
        <v>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7"/>
    </row>
    <row r="45" spans="1:103" ht="16.5" thickTop="1" thickBot="1">
      <c r="A45" t="s">
        <v>5</v>
      </c>
      <c r="D45" t="s">
        <v>8</v>
      </c>
      <c r="E45" t="s">
        <v>9</v>
      </c>
      <c r="F45" t="s">
        <v>10</v>
      </c>
      <c r="G45" t="s">
        <v>11</v>
      </c>
      <c r="I45" t="s">
        <v>21</v>
      </c>
    </row>
    <row r="46" spans="1:103" ht="17.25" thickTop="1" thickBot="1">
      <c r="A46" s="16">
        <v>2017</v>
      </c>
      <c r="B46" s="16"/>
      <c r="C46" s="20"/>
      <c r="D46" s="27">
        <v>17</v>
      </c>
      <c r="E46" s="27">
        <v>42</v>
      </c>
      <c r="F46" s="27">
        <v>41</v>
      </c>
      <c r="G46" s="27">
        <v>6</v>
      </c>
      <c r="H46" s="64"/>
      <c r="I46" s="64">
        <f>SUM(D46:H46)</f>
        <v>106</v>
      </c>
    </row>
    <row r="47" spans="1:103" ht="17.25" thickTop="1" thickBot="1">
      <c r="A47" t="s">
        <v>14</v>
      </c>
      <c r="B47" s="4"/>
      <c r="C47" s="4"/>
      <c r="D47" s="27">
        <f>D46</f>
        <v>17</v>
      </c>
      <c r="E47" s="27">
        <f>E46</f>
        <v>42</v>
      </c>
      <c r="F47" s="27">
        <v>41</v>
      </c>
      <c r="G47" s="27">
        <f>G46</f>
        <v>6</v>
      </c>
      <c r="H47" s="64"/>
      <c r="I47" s="64">
        <f>D47+E47+F47+G47</f>
        <v>106</v>
      </c>
    </row>
    <row r="48" spans="1:103" ht="17.25" thickTop="1" thickBot="1">
      <c r="A48" s="18" t="s">
        <v>15</v>
      </c>
      <c r="B48" s="19"/>
      <c r="C48" s="19"/>
      <c r="D48" s="50">
        <v>93</v>
      </c>
      <c r="E48" s="31">
        <v>94</v>
      </c>
      <c r="F48" s="31">
        <v>97</v>
      </c>
      <c r="G48" s="50">
        <v>100</v>
      </c>
      <c r="H48" s="67"/>
      <c r="I48" s="67">
        <f>D48+E48+F48+G48</f>
        <v>384</v>
      </c>
    </row>
    <row r="49" spans="1:9" ht="16.5" thickTop="1" thickBot="1">
      <c r="A49" t="s">
        <v>16</v>
      </c>
      <c r="B49" s="8"/>
      <c r="C49" s="8"/>
      <c r="D49" s="51">
        <f>D47/D48*100</f>
        <v>18.27956989247312</v>
      </c>
      <c r="E49" s="51">
        <f t="shared" ref="E49:I49" si="4">E47/E48*100</f>
        <v>44.680851063829785</v>
      </c>
      <c r="F49" s="51">
        <f t="shared" si="4"/>
        <v>42.268041237113401</v>
      </c>
      <c r="G49" s="51">
        <f t="shared" si="4"/>
        <v>6</v>
      </c>
      <c r="H49" s="51"/>
      <c r="I49" s="51">
        <f t="shared" si="4"/>
        <v>27.604166666666668</v>
      </c>
    </row>
    <row r="50" spans="1:9" ht="15.75" thickTop="1">
      <c r="A50" t="s">
        <v>17</v>
      </c>
      <c r="B50" s="7"/>
      <c r="C50" s="7"/>
      <c r="D50" s="17">
        <f>D48-D47</f>
        <v>76</v>
      </c>
      <c r="E50" s="17">
        <f t="shared" ref="E50:I50" si="5">E48-E47</f>
        <v>52</v>
      </c>
      <c r="F50" s="17">
        <f t="shared" si="5"/>
        <v>56</v>
      </c>
      <c r="G50" s="17">
        <f t="shared" si="5"/>
        <v>94</v>
      </c>
      <c r="H50" s="17"/>
      <c r="I50" s="17">
        <f t="shared" si="5"/>
        <v>278</v>
      </c>
    </row>
    <row r="52" spans="1:9">
      <c r="A52" t="s">
        <v>44</v>
      </c>
    </row>
  </sheetData>
  <mergeCells count="18">
    <mergeCell ref="A6:CY6"/>
    <mergeCell ref="A1:CY1"/>
    <mergeCell ref="A2:CY2"/>
    <mergeCell ref="A3:CY3"/>
    <mergeCell ref="A4:CY4"/>
    <mergeCell ref="A5:CY5"/>
    <mergeCell ref="A44:CY44"/>
    <mergeCell ref="A20:CY20"/>
    <mergeCell ref="A21:CY21"/>
    <mergeCell ref="A22:CY22"/>
    <mergeCell ref="A23:CY23"/>
    <mergeCell ref="A24:CY24"/>
    <mergeCell ref="A25:CY25"/>
    <mergeCell ref="A39:CY39"/>
    <mergeCell ref="A40:CY40"/>
    <mergeCell ref="A41:CY41"/>
    <mergeCell ref="A42:CY42"/>
    <mergeCell ref="A43:CY4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52"/>
  <sheetViews>
    <sheetView topLeftCell="A25" workbookViewId="0">
      <selection activeCell="A52" sqref="A52"/>
    </sheetView>
  </sheetViews>
  <sheetFormatPr defaultRowHeight="15"/>
  <cols>
    <col min="1" max="1" width="25.7109375" customWidth="1"/>
  </cols>
  <sheetData>
    <row r="1" spans="1:103" ht="16.5" thickTop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60"/>
    </row>
    <row r="2" spans="1:103" ht="15.75">
      <c r="A2" s="61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3"/>
    </row>
    <row r="3" spans="1:103" ht="15.75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3"/>
    </row>
    <row r="4" spans="1:103" ht="15.75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</row>
    <row r="5" spans="1:103" ht="15.75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3"/>
    </row>
    <row r="6" spans="1:103" ht="16.5" thickBot="1">
      <c r="A6" s="55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7"/>
    </row>
    <row r="7" spans="1:103" ht="16.5" thickTop="1" thickBot="1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</row>
    <row r="8" spans="1:103" ht="17.25" thickTop="1" thickBot="1">
      <c r="A8" s="1">
        <v>2013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f>SUM(B8:H8)</f>
        <v>0</v>
      </c>
    </row>
    <row r="9" spans="1:103" ht="17.25" thickTop="1" thickBot="1">
      <c r="A9" s="1">
        <v>2014</v>
      </c>
      <c r="B9" s="75">
        <v>0</v>
      </c>
      <c r="C9" s="75">
        <v>1</v>
      </c>
      <c r="D9" s="75">
        <v>163</v>
      </c>
      <c r="E9" s="75">
        <v>94</v>
      </c>
      <c r="F9" s="75">
        <v>93</v>
      </c>
      <c r="G9" s="75">
        <v>0</v>
      </c>
      <c r="H9" s="75">
        <v>0</v>
      </c>
      <c r="I9" s="76">
        <f>SUM(B9:H9)</f>
        <v>351</v>
      </c>
    </row>
    <row r="10" spans="1:103" ht="17.25" thickTop="1" thickBot="1">
      <c r="A10" s="1">
        <v>2015</v>
      </c>
      <c r="B10" s="75">
        <v>144</v>
      </c>
      <c r="C10" s="75">
        <v>79</v>
      </c>
      <c r="D10" s="75">
        <v>41</v>
      </c>
      <c r="E10" s="75">
        <v>2</v>
      </c>
      <c r="F10" s="75">
        <v>1</v>
      </c>
      <c r="G10" s="75">
        <v>0</v>
      </c>
      <c r="H10" s="75">
        <v>0</v>
      </c>
      <c r="I10" s="76">
        <f>SUM(B10:H10)</f>
        <v>267</v>
      </c>
    </row>
    <row r="11" spans="1:103" ht="17.25" thickTop="1" thickBot="1">
      <c r="A11" s="1">
        <v>2016</v>
      </c>
      <c r="B11" s="75">
        <v>70</v>
      </c>
      <c r="C11" s="75">
        <v>7</v>
      </c>
      <c r="D11" s="75">
        <v>2</v>
      </c>
      <c r="E11" s="75">
        <v>4</v>
      </c>
      <c r="F11" s="75">
        <v>0</v>
      </c>
      <c r="G11" s="75">
        <v>2</v>
      </c>
      <c r="H11" s="75">
        <v>0</v>
      </c>
      <c r="I11" s="76">
        <f>SUM(B11:H11)</f>
        <v>85</v>
      </c>
    </row>
    <row r="12" spans="1:103" ht="17.25" thickTop="1" thickBot="1">
      <c r="A12" s="1">
        <v>2017</v>
      </c>
      <c r="B12" s="75">
        <v>57</v>
      </c>
      <c r="C12" s="75">
        <v>11</v>
      </c>
      <c r="D12" s="75">
        <v>6</v>
      </c>
      <c r="E12" s="75">
        <v>4</v>
      </c>
      <c r="F12" s="75">
        <v>3</v>
      </c>
      <c r="G12" s="75">
        <v>2</v>
      </c>
      <c r="H12" s="75">
        <v>0</v>
      </c>
      <c r="I12" s="76">
        <f>SUM(B12:H12)</f>
        <v>83</v>
      </c>
    </row>
    <row r="13" spans="1:103" ht="15.75" thickTop="1">
      <c r="A13" t="s">
        <v>14</v>
      </c>
      <c r="B13" s="17">
        <f>B12</f>
        <v>57</v>
      </c>
      <c r="C13" s="17">
        <f>C12+B11</f>
        <v>81</v>
      </c>
      <c r="D13" s="17">
        <f>D12+C11+B10</f>
        <v>157</v>
      </c>
      <c r="E13" s="17">
        <f>E12+D11+C10+B9</f>
        <v>85</v>
      </c>
      <c r="F13" s="17">
        <f>F12+E11+D10+C9+B8</f>
        <v>49</v>
      </c>
      <c r="G13" s="17">
        <f>G12+F11+E10+D9+C8</f>
        <v>167</v>
      </c>
      <c r="H13" s="17">
        <f>H12+G11+F10+E9+D8</f>
        <v>97</v>
      </c>
      <c r="I13" s="77">
        <f>B13+C13+D13+E13+F13+G13+H13</f>
        <v>693</v>
      </c>
    </row>
    <row r="14" spans="1:103">
      <c r="A14" t="s">
        <v>15</v>
      </c>
      <c r="B14" s="17">
        <v>105</v>
      </c>
      <c r="C14" s="17">
        <v>109</v>
      </c>
      <c r="D14" s="17">
        <v>113</v>
      </c>
      <c r="E14" s="17">
        <v>117</v>
      </c>
      <c r="F14" s="17">
        <v>121</v>
      </c>
      <c r="G14" s="17">
        <v>124</v>
      </c>
      <c r="H14" s="17">
        <v>129</v>
      </c>
      <c r="I14" s="17">
        <v>818</v>
      </c>
    </row>
    <row r="15" spans="1:103">
      <c r="A15" t="s">
        <v>16</v>
      </c>
      <c r="B15" s="68">
        <f t="shared" ref="B15:I15" si="0">B13/B14*100</f>
        <v>54.285714285714285</v>
      </c>
      <c r="C15" s="68">
        <f t="shared" si="0"/>
        <v>74.311926605504581</v>
      </c>
      <c r="D15" s="78">
        <f t="shared" si="0"/>
        <v>138.93805309734512</v>
      </c>
      <c r="E15" s="68">
        <f t="shared" si="0"/>
        <v>72.649572649572647</v>
      </c>
      <c r="F15" s="68">
        <f t="shared" si="0"/>
        <v>40.495867768595041</v>
      </c>
      <c r="G15" s="78">
        <f t="shared" si="0"/>
        <v>134.67741935483869</v>
      </c>
      <c r="H15" s="68">
        <f t="shared" si="0"/>
        <v>75.193798449612402</v>
      </c>
      <c r="I15" s="78">
        <f t="shared" si="0"/>
        <v>84.718826405867972</v>
      </c>
    </row>
    <row r="16" spans="1:103">
      <c r="A16" t="s">
        <v>17</v>
      </c>
      <c r="B16" s="79">
        <f t="shared" ref="B16:H16" si="1">B14-B13</f>
        <v>48</v>
      </c>
      <c r="C16" s="79">
        <f t="shared" si="1"/>
        <v>28</v>
      </c>
      <c r="D16" s="17">
        <v>0</v>
      </c>
      <c r="E16" s="17">
        <f t="shared" si="1"/>
        <v>32</v>
      </c>
      <c r="F16" s="79">
        <f t="shared" si="1"/>
        <v>72</v>
      </c>
      <c r="G16" s="17">
        <v>0</v>
      </c>
      <c r="H16" s="79">
        <f t="shared" si="1"/>
        <v>32</v>
      </c>
      <c r="I16" s="79">
        <f>SUM(B16:H16)</f>
        <v>212</v>
      </c>
    </row>
    <row r="18" spans="1:103">
      <c r="A18" t="s">
        <v>44</v>
      </c>
    </row>
    <row r="19" spans="1:103" ht="15.75" thickBot="1"/>
    <row r="20" spans="1:103" ht="16.5" thickTop="1">
      <c r="A20" s="58" t="s"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60"/>
    </row>
    <row r="21" spans="1:103" ht="15.75">
      <c r="A21" s="61" t="s">
        <v>24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3"/>
    </row>
    <row r="22" spans="1:103" ht="15.75">
      <c r="A22" s="61" t="s">
        <v>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3"/>
    </row>
    <row r="23" spans="1:103" ht="15.75">
      <c r="A23" s="61" t="s">
        <v>18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3"/>
    </row>
    <row r="24" spans="1:103" ht="15.75">
      <c r="A24" s="61" t="s">
        <v>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3"/>
    </row>
    <row r="25" spans="1:103" ht="16.5" thickBot="1">
      <c r="A25" s="55" t="s">
        <v>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7"/>
    </row>
    <row r="26" spans="1:103" ht="16.5" thickTop="1" thickBot="1">
      <c r="A26" t="s">
        <v>5</v>
      </c>
      <c r="B26" t="s">
        <v>6</v>
      </c>
      <c r="C26" t="s">
        <v>7</v>
      </c>
      <c r="D26" t="s">
        <v>8</v>
      </c>
      <c r="E26" t="s">
        <v>9</v>
      </c>
      <c r="F26" t="s">
        <v>10</v>
      </c>
      <c r="G26" t="s">
        <v>11</v>
      </c>
      <c r="H26" t="s">
        <v>12</v>
      </c>
      <c r="I26" t="s">
        <v>13</v>
      </c>
    </row>
    <row r="27" spans="1:103" ht="17.25" thickTop="1" thickBot="1">
      <c r="A27" s="1">
        <v>2013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f>SUM(B27:H27)</f>
        <v>0</v>
      </c>
    </row>
    <row r="28" spans="1:103" ht="17.25" thickTop="1" thickBot="1">
      <c r="A28" s="1">
        <v>2014</v>
      </c>
      <c r="B28" s="75">
        <v>0</v>
      </c>
      <c r="C28" s="75">
        <v>0</v>
      </c>
      <c r="D28" s="75">
        <v>49</v>
      </c>
      <c r="E28" s="75">
        <v>93</v>
      </c>
      <c r="F28" s="75">
        <v>92</v>
      </c>
      <c r="G28" s="75">
        <v>43</v>
      </c>
      <c r="H28" s="75">
        <v>0</v>
      </c>
      <c r="I28" s="76">
        <f>SUM(B28:H28)</f>
        <v>277</v>
      </c>
    </row>
    <row r="29" spans="1:103" ht="17.25" thickTop="1" thickBot="1">
      <c r="A29" s="1">
        <v>2015</v>
      </c>
      <c r="B29" s="75">
        <v>41</v>
      </c>
      <c r="C29" s="75">
        <v>96</v>
      </c>
      <c r="D29" s="75">
        <v>74</v>
      </c>
      <c r="E29" s="75">
        <v>11</v>
      </c>
      <c r="F29" s="75">
        <v>5</v>
      </c>
      <c r="G29" s="75">
        <v>4</v>
      </c>
      <c r="H29" s="75">
        <v>1</v>
      </c>
      <c r="I29" s="76">
        <f>SUM(B29:H29)</f>
        <v>232</v>
      </c>
    </row>
    <row r="30" spans="1:103" ht="17.25" thickTop="1" thickBot="1">
      <c r="A30" s="1">
        <v>2016</v>
      </c>
      <c r="B30" s="75">
        <v>50</v>
      </c>
      <c r="C30" s="75">
        <v>20</v>
      </c>
      <c r="D30" s="75">
        <v>10</v>
      </c>
      <c r="E30" s="75">
        <v>6</v>
      </c>
      <c r="F30" s="75">
        <v>0</v>
      </c>
      <c r="G30" s="75">
        <v>1</v>
      </c>
      <c r="H30" s="75">
        <v>0</v>
      </c>
      <c r="I30" s="76">
        <f>SUM(B30:H30)</f>
        <v>87</v>
      </c>
    </row>
    <row r="31" spans="1:103" ht="17.25" thickTop="1" thickBot="1">
      <c r="A31" s="1">
        <v>2017</v>
      </c>
      <c r="B31" s="75">
        <v>24</v>
      </c>
      <c r="C31" s="75">
        <v>23</v>
      </c>
      <c r="D31" s="75">
        <v>7</v>
      </c>
      <c r="E31" s="75">
        <v>5</v>
      </c>
      <c r="F31" s="75">
        <v>13</v>
      </c>
      <c r="G31" s="75">
        <v>0</v>
      </c>
      <c r="H31" s="75">
        <v>0</v>
      </c>
      <c r="I31" s="76">
        <f>SUM(B31:H31)</f>
        <v>72</v>
      </c>
    </row>
    <row r="32" spans="1:103" ht="15.75" thickTop="1">
      <c r="A32" t="s">
        <v>14</v>
      </c>
      <c r="B32" s="17">
        <f>B31</f>
        <v>24</v>
      </c>
      <c r="C32" s="17">
        <f>C31+B30</f>
        <v>73</v>
      </c>
      <c r="D32" s="17">
        <f>D31+C30+B29</f>
        <v>68</v>
      </c>
      <c r="E32" s="17">
        <f>E31+D30+C29+B28</f>
        <v>111</v>
      </c>
      <c r="F32" s="17">
        <f>F31+E30+D29+C28+B27</f>
        <v>93</v>
      </c>
      <c r="G32" s="17">
        <f>G31+F30+E29+D28+C27</f>
        <v>60</v>
      </c>
      <c r="H32" s="17">
        <f>H31+G30+F29+E28+D27</f>
        <v>99</v>
      </c>
      <c r="I32" s="77">
        <f>B32+C32+D32+E32+F32+G32+H32</f>
        <v>528</v>
      </c>
    </row>
    <row r="33" spans="1:103">
      <c r="A33" t="s">
        <v>15</v>
      </c>
      <c r="B33" s="17">
        <v>105</v>
      </c>
      <c r="C33" s="17">
        <v>109</v>
      </c>
      <c r="D33" s="17">
        <v>113</v>
      </c>
      <c r="E33" s="17">
        <v>117</v>
      </c>
      <c r="F33" s="17">
        <v>121</v>
      </c>
      <c r="G33" s="17">
        <v>124</v>
      </c>
      <c r="H33" s="17">
        <v>129</v>
      </c>
      <c r="I33" s="17">
        <v>818</v>
      </c>
    </row>
    <row r="34" spans="1:103">
      <c r="A34" t="s">
        <v>16</v>
      </c>
      <c r="B34" s="68">
        <f t="shared" ref="B34:I34" si="2">B32/B33*100</f>
        <v>22.857142857142858</v>
      </c>
      <c r="C34" s="68">
        <f t="shared" si="2"/>
        <v>66.972477064220186</v>
      </c>
      <c r="D34" s="68">
        <f t="shared" si="2"/>
        <v>60.176991150442483</v>
      </c>
      <c r="E34" s="78">
        <f t="shared" si="2"/>
        <v>94.871794871794862</v>
      </c>
      <c r="F34" s="68">
        <f t="shared" si="2"/>
        <v>76.859504132231407</v>
      </c>
      <c r="G34" s="68">
        <f t="shared" si="2"/>
        <v>48.387096774193552</v>
      </c>
      <c r="H34" s="68">
        <f t="shared" si="2"/>
        <v>76.744186046511629</v>
      </c>
      <c r="I34" s="68">
        <f t="shared" si="2"/>
        <v>64.547677261613686</v>
      </c>
    </row>
    <row r="35" spans="1:103">
      <c r="A35" t="s">
        <v>17</v>
      </c>
      <c r="B35" s="79">
        <f t="shared" ref="B35:H35" si="3">B33-B32</f>
        <v>81</v>
      </c>
      <c r="C35" s="79">
        <f t="shared" si="3"/>
        <v>36</v>
      </c>
      <c r="D35" s="17">
        <f t="shared" si="3"/>
        <v>45</v>
      </c>
      <c r="E35" s="17">
        <f t="shared" si="3"/>
        <v>6</v>
      </c>
      <c r="F35" s="79">
        <f t="shared" si="3"/>
        <v>28</v>
      </c>
      <c r="G35" s="17">
        <f t="shared" si="3"/>
        <v>64</v>
      </c>
      <c r="H35" s="79">
        <f t="shared" si="3"/>
        <v>30</v>
      </c>
      <c r="I35" s="79">
        <f>SUM(B35:H35)</f>
        <v>290</v>
      </c>
    </row>
    <row r="37" spans="1:103">
      <c r="A37" t="s">
        <v>44</v>
      </c>
    </row>
    <row r="38" spans="1:103" ht="15.75" thickBot="1"/>
    <row r="39" spans="1:103" ht="16.5" thickTop="1">
      <c r="A39" s="58" t="s">
        <v>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60"/>
    </row>
    <row r="40" spans="1:103" ht="15.75">
      <c r="A40" s="61" t="s">
        <v>24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3"/>
    </row>
    <row r="41" spans="1:103" ht="15.75">
      <c r="A41" s="61" t="s">
        <v>19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3"/>
    </row>
    <row r="42" spans="1:103" ht="15.75">
      <c r="A42" s="61" t="s">
        <v>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3"/>
    </row>
    <row r="43" spans="1:103" ht="15.75">
      <c r="A43" s="61" t="s">
        <v>20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3"/>
    </row>
    <row r="44" spans="1:103" ht="16.5" thickBot="1">
      <c r="A44" s="55" t="s">
        <v>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7"/>
    </row>
    <row r="45" spans="1:103" ht="16.5" thickTop="1" thickBot="1">
      <c r="A45" t="s">
        <v>5</v>
      </c>
      <c r="D45" t="s">
        <v>8</v>
      </c>
      <c r="E45" t="s">
        <v>9</v>
      </c>
      <c r="F45" t="s">
        <v>10</v>
      </c>
      <c r="G45" t="s">
        <v>11</v>
      </c>
      <c r="I45" t="s">
        <v>21</v>
      </c>
    </row>
    <row r="46" spans="1:103" ht="17.25" thickTop="1" thickBot="1">
      <c r="A46" s="16">
        <v>2017</v>
      </c>
      <c r="B46" s="16"/>
      <c r="C46" s="20"/>
      <c r="D46" s="27">
        <v>51</v>
      </c>
      <c r="E46" s="27">
        <v>80</v>
      </c>
      <c r="F46" s="27">
        <v>58</v>
      </c>
      <c r="G46" s="27">
        <v>23</v>
      </c>
      <c r="H46" s="52"/>
      <c r="I46" s="52">
        <f>SUM(D46:H46)</f>
        <v>212</v>
      </c>
    </row>
    <row r="47" spans="1:103" ht="17.25" thickTop="1" thickBot="1">
      <c r="A47" t="s">
        <v>14</v>
      </c>
      <c r="B47" s="4"/>
      <c r="C47" s="4"/>
      <c r="D47" s="27">
        <f>D46</f>
        <v>51</v>
      </c>
      <c r="E47" s="27">
        <f>E46</f>
        <v>80</v>
      </c>
      <c r="F47" s="27">
        <f>F46</f>
        <v>58</v>
      </c>
      <c r="G47" s="27">
        <f>G46</f>
        <v>23</v>
      </c>
      <c r="H47" s="52"/>
      <c r="I47" s="52">
        <f>SUM(D47:H47)</f>
        <v>212</v>
      </c>
    </row>
    <row r="48" spans="1:103" ht="17.25" thickTop="1" thickBot="1">
      <c r="A48" s="18" t="s">
        <v>15</v>
      </c>
      <c r="B48" s="19"/>
      <c r="C48" s="19"/>
      <c r="D48" s="50">
        <v>116</v>
      </c>
      <c r="E48" s="31">
        <v>123</v>
      </c>
      <c r="F48" s="31">
        <v>127</v>
      </c>
      <c r="G48" s="50">
        <v>127</v>
      </c>
      <c r="H48" s="53"/>
      <c r="I48" s="53">
        <f>D48+E48+F48+G48</f>
        <v>493</v>
      </c>
    </row>
    <row r="49" spans="1:9" ht="16.5" thickTop="1" thickBot="1">
      <c r="A49" t="s">
        <v>16</v>
      </c>
      <c r="B49" s="8"/>
      <c r="C49" s="8"/>
      <c r="D49" s="51">
        <f>D47/D48*100</f>
        <v>43.96551724137931</v>
      </c>
      <c r="E49" s="51">
        <f t="shared" ref="E49:I49" si="4">E47/E48*100</f>
        <v>65.040650406504056</v>
      </c>
      <c r="F49" s="51">
        <f t="shared" si="4"/>
        <v>45.669291338582681</v>
      </c>
      <c r="G49" s="51">
        <f t="shared" si="4"/>
        <v>18.110236220472441</v>
      </c>
      <c r="H49" s="51"/>
      <c r="I49" s="51">
        <f t="shared" si="4"/>
        <v>43.002028397565923</v>
      </c>
    </row>
    <row r="50" spans="1:9" ht="15.75" thickTop="1">
      <c r="A50" t="s">
        <v>17</v>
      </c>
      <c r="B50" s="7"/>
      <c r="C50" s="7"/>
      <c r="D50" s="17">
        <f>D48-D47</f>
        <v>65</v>
      </c>
      <c r="E50" s="17">
        <f t="shared" ref="E50:I50" si="5">E48-E47</f>
        <v>43</v>
      </c>
      <c r="F50" s="17">
        <f t="shared" si="5"/>
        <v>69</v>
      </c>
      <c r="G50" s="17">
        <f t="shared" si="5"/>
        <v>104</v>
      </c>
      <c r="H50" s="17"/>
      <c r="I50" s="17">
        <f t="shared" si="5"/>
        <v>281</v>
      </c>
    </row>
    <row r="52" spans="1:9">
      <c r="A52" t="s">
        <v>44</v>
      </c>
    </row>
  </sheetData>
  <mergeCells count="18">
    <mergeCell ref="A44:CY44"/>
    <mergeCell ref="A20:CY20"/>
    <mergeCell ref="A21:CY21"/>
    <mergeCell ref="A22:CY22"/>
    <mergeCell ref="A23:CY23"/>
    <mergeCell ref="A24:CY24"/>
    <mergeCell ref="A25:CY25"/>
    <mergeCell ref="A39:CY39"/>
    <mergeCell ref="A40:CY40"/>
    <mergeCell ref="A41:CY41"/>
    <mergeCell ref="A42:CY42"/>
    <mergeCell ref="A43:CY43"/>
    <mergeCell ref="A6:CY6"/>
    <mergeCell ref="A1:CY1"/>
    <mergeCell ref="A2:CY2"/>
    <mergeCell ref="A3:CY3"/>
    <mergeCell ref="A4:CY4"/>
    <mergeCell ref="A5:CY5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Regional Central</vt:lpstr>
      <vt:lpstr>Águia Branca</vt:lpstr>
      <vt:lpstr>Alto Rio Novo</vt:lpstr>
      <vt:lpstr>Aracruz</vt:lpstr>
      <vt:lpstr>Baixo Guandu</vt:lpstr>
      <vt:lpstr>Colatina</vt:lpstr>
      <vt:lpstr>Governador Lindemberg</vt:lpstr>
      <vt:lpstr>Ibiraçu</vt:lpstr>
      <vt:lpstr>João Neiva</vt:lpstr>
      <vt:lpstr>Linhares</vt:lpstr>
      <vt:lpstr>Mantenópolis</vt:lpstr>
      <vt:lpstr>Marilandia</vt:lpstr>
      <vt:lpstr>Pancas</vt:lpstr>
      <vt:lpstr>Rio Bananal</vt:lpstr>
      <vt:lpstr>São Domingos do Norte</vt:lpstr>
      <vt:lpstr>São Gabriel da Palha</vt:lpstr>
      <vt:lpstr>São Roque do Canaa</vt:lpstr>
      <vt:lpstr>Sooretama</vt:lpstr>
      <vt:lpstr>Vila Valério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celsoclaudio</dc:creator>
  <cp:lastModifiedBy>jeanedasilva</cp:lastModifiedBy>
  <dcterms:created xsi:type="dcterms:W3CDTF">2017-06-28T14:12:00Z</dcterms:created>
  <dcterms:modified xsi:type="dcterms:W3CDTF">2017-10-30T10:45:06Z</dcterms:modified>
</cp:coreProperties>
</file>