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730" windowHeight="9690" firstSheet="24" activeTab="26"/>
  </bookViews>
  <sheets>
    <sheet name="Regional Sul" sheetId="1" r:id="rId1"/>
    <sheet name="Alegre" sheetId="2" r:id="rId2"/>
    <sheet name="Alfredo Chaves" sheetId="3" r:id="rId3"/>
    <sheet name="Anchieta" sheetId="4" r:id="rId4"/>
    <sheet name="Apiacá" sheetId="5" r:id="rId5"/>
    <sheet name="Atílio Vivacqua" sheetId="6" r:id="rId6"/>
    <sheet name="Bom Jesus do Norte" sheetId="7" r:id="rId7"/>
    <sheet name="Cachoeiro de Itapemirim" sheetId="8" r:id="rId8"/>
    <sheet name="Castelo" sheetId="9" r:id="rId9"/>
    <sheet name="Divino de São Lourenço" sheetId="10" r:id="rId10"/>
    <sheet name="Dores do Rio Preto" sheetId="11" r:id="rId11"/>
    <sheet name="Guaçuí" sheetId="12" r:id="rId12"/>
    <sheet name="Ibiritama" sheetId="13" r:id="rId13"/>
    <sheet name="Iconha" sheetId="14" r:id="rId14"/>
    <sheet name="Irupi" sheetId="15" r:id="rId15"/>
    <sheet name="Itapemirim" sheetId="16" r:id="rId16"/>
    <sheet name="Iúna" sheetId="17" r:id="rId17"/>
    <sheet name="Jeronimo Monteiro" sheetId="18" r:id="rId18"/>
    <sheet name="Marataízes" sheetId="19" r:id="rId19"/>
    <sheet name="Mimoso do Sul" sheetId="20" r:id="rId20"/>
    <sheet name="Muniz Freire" sheetId="21" r:id="rId21"/>
    <sheet name="Muqui" sheetId="22" r:id="rId22"/>
    <sheet name="Piúma" sheetId="23" r:id="rId23"/>
    <sheet name="Presidente Kennedy" sheetId="24" r:id="rId24"/>
    <sheet name="Rio Novo do Sul" sheetId="25" r:id="rId25"/>
    <sheet name="São José dos Calçados" sheetId="26" r:id="rId26"/>
    <sheet name="Vargem Alta" sheetId="27" r:id="rId27"/>
  </sheets>
  <calcPr calcId="125725"/>
</workbook>
</file>

<file path=xl/calcChain.xml><?xml version="1.0" encoding="utf-8"?>
<calcChain xmlns="http://schemas.openxmlformats.org/spreadsheetml/2006/main">
  <c r="I30" i="26"/>
  <c r="I30" i="24"/>
  <c r="I12"/>
  <c r="I30" i="20"/>
  <c r="G45" i="27"/>
  <c r="F45"/>
  <c r="E45"/>
  <c r="D45"/>
  <c r="F45" i="25"/>
  <c r="E45"/>
  <c r="D45"/>
  <c r="I45" i="24"/>
  <c r="G45"/>
  <c r="F45"/>
  <c r="E45"/>
  <c r="D45"/>
  <c r="I44"/>
  <c r="G45" i="23"/>
  <c r="F45"/>
  <c r="E45"/>
  <c r="D45"/>
  <c r="G45" i="22"/>
  <c r="F45"/>
  <c r="E45"/>
  <c r="D45"/>
  <c r="G45" i="21"/>
  <c r="F45"/>
  <c r="E45"/>
  <c r="D45"/>
  <c r="I47" i="20"/>
  <c r="G47"/>
  <c r="F47"/>
  <c r="E47"/>
  <c r="D47"/>
  <c r="I45"/>
  <c r="G45"/>
  <c r="F45"/>
  <c r="E45"/>
  <c r="D45"/>
  <c r="I44"/>
  <c r="G45" i="19"/>
  <c r="F45"/>
  <c r="E45"/>
  <c r="D45"/>
  <c r="G45" i="18"/>
  <c r="F45"/>
  <c r="E45"/>
  <c r="D45"/>
  <c r="G45" i="17"/>
  <c r="F45"/>
  <c r="E45"/>
  <c r="D45"/>
  <c r="I45" i="15"/>
  <c r="I44"/>
  <c r="G45" i="14"/>
  <c r="F45"/>
  <c r="E45"/>
  <c r="D45"/>
  <c r="F45" i="13"/>
  <c r="E45"/>
  <c r="D45"/>
  <c r="G45" i="12"/>
  <c r="F45"/>
  <c r="E45"/>
  <c r="D45"/>
  <c r="F45" i="11"/>
  <c r="E45"/>
  <c r="D45"/>
  <c r="G45" i="8"/>
  <c r="F45"/>
  <c r="E45"/>
  <c r="D45"/>
  <c r="I45" i="7"/>
  <c r="I44"/>
  <c r="G45" i="6"/>
  <c r="F45"/>
  <c r="E45"/>
  <c r="D45"/>
  <c r="G45" i="5"/>
  <c r="F45"/>
  <c r="E45"/>
  <c r="D45"/>
  <c r="G45" i="4"/>
  <c r="F45"/>
  <c r="E45"/>
  <c r="D45"/>
  <c r="G47" i="3"/>
  <c r="F47"/>
  <c r="E47"/>
  <c r="D47"/>
  <c r="G47" i="2"/>
  <c r="F47"/>
  <c r="E47"/>
  <c r="D47"/>
  <c r="G47" i="1"/>
  <c r="F47"/>
  <c r="E47"/>
  <c r="D47"/>
  <c r="I45" i="27" l="1"/>
  <c r="I45" i="25"/>
  <c r="I45" i="23"/>
  <c r="I45" i="21"/>
  <c r="I47" s="1"/>
  <c r="I45" i="17"/>
  <c r="I45" i="13"/>
  <c r="I45" i="9"/>
  <c r="I45" i="8"/>
  <c r="I45" i="5"/>
  <c r="I45" i="4"/>
  <c r="I47" i="3"/>
  <c r="H47" i="1"/>
  <c r="H46"/>
  <c r="I30" i="27"/>
  <c r="I30" i="19"/>
  <c r="I30" i="18"/>
  <c r="I30" i="16"/>
  <c r="I30" i="12"/>
  <c r="I12" i="11"/>
  <c r="I30" i="10"/>
  <c r="I30" i="8"/>
  <c r="I12"/>
  <c r="I30" i="4"/>
  <c r="I12"/>
  <c r="I31" i="3"/>
  <c r="I31" i="1"/>
  <c r="I12"/>
  <c r="I46" i="18"/>
  <c r="I32" i="9"/>
  <c r="I46" i="27" l="1"/>
  <c r="I46" i="26"/>
  <c r="I46" i="25"/>
  <c r="I46" i="24"/>
  <c r="I46" i="23"/>
  <c r="I46" i="22"/>
  <c r="I46" i="21"/>
  <c r="G48"/>
  <c r="F48"/>
  <c r="E48"/>
  <c r="D48"/>
  <c r="G47"/>
  <c r="F47"/>
  <c r="E47"/>
  <c r="D47"/>
  <c r="I46" i="20"/>
  <c r="I46" i="19"/>
  <c r="I46" i="17"/>
  <c r="I46" i="16"/>
  <c r="I46" i="15"/>
  <c r="I46" i="14"/>
  <c r="I46" i="13"/>
  <c r="I46" i="12"/>
  <c r="I46" i="11"/>
  <c r="I46" i="10"/>
  <c r="I46" i="9"/>
  <c r="I46" i="8"/>
  <c r="I46" i="7"/>
  <c r="I46" i="6"/>
  <c r="I46" i="5"/>
  <c r="I46" i="4"/>
  <c r="I48" i="3"/>
  <c r="I48" i="2"/>
  <c r="I46" i="3"/>
  <c r="I47" i="2"/>
  <c r="I46"/>
  <c r="I48" i="21" l="1"/>
  <c r="I44" i="27"/>
  <c r="I45" i="26"/>
  <c r="I44"/>
  <c r="I44" i="25"/>
  <c r="I44" i="23"/>
  <c r="I45" i="22"/>
  <c r="I44"/>
  <c r="I44" i="21"/>
  <c r="I45" i="19"/>
  <c r="I44"/>
  <c r="I45" i="18"/>
  <c r="I44"/>
  <c r="I44" i="17"/>
  <c r="D45" i="16"/>
  <c r="E45"/>
  <c r="F45"/>
  <c r="G45"/>
  <c r="I44"/>
  <c r="I45" s="1"/>
  <c r="I45" i="14"/>
  <c r="I44"/>
  <c r="I44" i="13"/>
  <c r="I45" i="12"/>
  <c r="I44"/>
  <c r="I45" i="11"/>
  <c r="I44"/>
  <c r="D45" i="10"/>
  <c r="E45"/>
  <c r="F45"/>
  <c r="G45"/>
  <c r="I44"/>
  <c r="I45" s="1"/>
  <c r="I44" i="9"/>
  <c r="I44" i="8"/>
  <c r="I45" i="6"/>
  <c r="I44"/>
  <c r="I44" i="5"/>
  <c r="I44" i="4"/>
  <c r="H13" i="27" l="1"/>
  <c r="G13"/>
  <c r="I12"/>
  <c r="I11"/>
  <c r="I10"/>
  <c r="I9"/>
  <c r="H13" i="26"/>
  <c r="G13"/>
  <c r="I12"/>
  <c r="I11"/>
  <c r="I10"/>
  <c r="I9"/>
  <c r="H13" i="25"/>
  <c r="G13"/>
  <c r="I30"/>
  <c r="I29"/>
  <c r="I28"/>
  <c r="I27"/>
  <c r="I12"/>
  <c r="I11"/>
  <c r="I10"/>
  <c r="I9"/>
  <c r="I29" i="24"/>
  <c r="I28"/>
  <c r="I27"/>
  <c r="H13"/>
  <c r="G13"/>
  <c r="I11"/>
  <c r="I10"/>
  <c r="I9"/>
  <c r="I30" i="23"/>
  <c r="I29"/>
  <c r="I28"/>
  <c r="I27"/>
  <c r="H13"/>
  <c r="G13"/>
  <c r="I12"/>
  <c r="I11"/>
  <c r="I10"/>
  <c r="I9"/>
  <c r="I30" i="22"/>
  <c r="I29"/>
  <c r="I28"/>
  <c r="I27"/>
  <c r="H13"/>
  <c r="G13"/>
  <c r="I12"/>
  <c r="I11"/>
  <c r="I10"/>
  <c r="I9"/>
  <c r="I30" i="21" l="1"/>
  <c r="I29"/>
  <c r="I28"/>
  <c r="I27"/>
  <c r="H13" i="20"/>
  <c r="G13"/>
  <c r="H13" i="21"/>
  <c r="G13"/>
  <c r="I12"/>
  <c r="I11"/>
  <c r="I10"/>
  <c r="I9"/>
  <c r="I12" i="20"/>
  <c r="I11"/>
  <c r="I10"/>
  <c r="I9"/>
  <c r="H13" i="19" l="1"/>
  <c r="G13"/>
  <c r="I12"/>
  <c r="I11"/>
  <c r="I10"/>
  <c r="I9"/>
  <c r="H13" i="18"/>
  <c r="G13"/>
  <c r="I12"/>
  <c r="I11"/>
  <c r="I10"/>
  <c r="I9"/>
  <c r="I30" i="17"/>
  <c r="I29"/>
  <c r="I28"/>
  <c r="I27"/>
  <c r="H13"/>
  <c r="G13"/>
  <c r="I12"/>
  <c r="I11"/>
  <c r="I10"/>
  <c r="I9"/>
  <c r="H13" i="16"/>
  <c r="G13"/>
  <c r="I12"/>
  <c r="I11"/>
  <c r="I10"/>
  <c r="I9"/>
  <c r="H13" i="15"/>
  <c r="G13"/>
  <c r="I12"/>
  <c r="I11"/>
  <c r="I10"/>
  <c r="I9"/>
  <c r="I30" i="14"/>
  <c r="I29"/>
  <c r="I28"/>
  <c r="I27"/>
  <c r="H13"/>
  <c r="G13"/>
  <c r="I12"/>
  <c r="I11"/>
  <c r="I10"/>
  <c r="I9"/>
  <c r="I30" i="13"/>
  <c r="I29"/>
  <c r="I28"/>
  <c r="I27"/>
  <c r="H13"/>
  <c r="G13"/>
  <c r="I12"/>
  <c r="I11"/>
  <c r="I10"/>
  <c r="I9"/>
  <c r="H13" i="12"/>
  <c r="G13"/>
  <c r="I12"/>
  <c r="I11"/>
  <c r="I10"/>
  <c r="I9"/>
  <c r="I30" i="11"/>
  <c r="I29"/>
  <c r="I28"/>
  <c r="I27"/>
  <c r="H13"/>
  <c r="G13"/>
  <c r="H13" i="10"/>
  <c r="H16" s="1"/>
  <c r="G13"/>
  <c r="I12"/>
  <c r="I11"/>
  <c r="I10"/>
  <c r="I9"/>
  <c r="I30" i="9"/>
  <c r="I29"/>
  <c r="I28"/>
  <c r="I27"/>
  <c r="H13"/>
  <c r="G13"/>
  <c r="G15" s="1"/>
  <c r="I12"/>
  <c r="I11"/>
  <c r="I10"/>
  <c r="I9"/>
  <c r="H13" i="8"/>
  <c r="G13"/>
  <c r="I12" i="7"/>
  <c r="I11"/>
  <c r="I10"/>
  <c r="I9"/>
  <c r="H13"/>
  <c r="G13"/>
  <c r="I30" i="6"/>
  <c r="I29"/>
  <c r="I28"/>
  <c r="I27"/>
  <c r="H13"/>
  <c r="G13"/>
  <c r="I12"/>
  <c r="I11"/>
  <c r="I10"/>
  <c r="I30" i="5"/>
  <c r="I29"/>
  <c r="I28"/>
  <c r="I27"/>
  <c r="H13"/>
  <c r="G13"/>
  <c r="G16" s="1"/>
  <c r="I12"/>
  <c r="I11"/>
  <c r="I10"/>
  <c r="I9"/>
  <c r="H13" i="4"/>
  <c r="G13"/>
  <c r="I12" i="3"/>
  <c r="I11"/>
  <c r="I10"/>
  <c r="I9"/>
  <c r="I31" i="2"/>
  <c r="I30"/>
  <c r="I29"/>
  <c r="I28"/>
  <c r="I12"/>
  <c r="I11"/>
  <c r="I10"/>
  <c r="I9"/>
  <c r="I8"/>
  <c r="G13" i="3" l="1"/>
  <c r="I50" i="2"/>
  <c r="G50"/>
  <c r="F50"/>
  <c r="E50"/>
  <c r="D50"/>
  <c r="G49"/>
  <c r="F49"/>
  <c r="E49"/>
  <c r="D49"/>
  <c r="I49"/>
  <c r="H32"/>
  <c r="H35" s="1"/>
  <c r="G32"/>
  <c r="G35" s="1"/>
  <c r="F32"/>
  <c r="F35" s="1"/>
  <c r="E32"/>
  <c r="D32"/>
  <c r="D35" s="1"/>
  <c r="C32"/>
  <c r="C35" s="1"/>
  <c r="B32"/>
  <c r="B35" s="1"/>
  <c r="H13"/>
  <c r="H15" s="1"/>
  <c r="G13"/>
  <c r="F13"/>
  <c r="F16" s="1"/>
  <c r="E13"/>
  <c r="E16" s="1"/>
  <c r="D13"/>
  <c r="C13"/>
  <c r="C15" s="1"/>
  <c r="B13"/>
  <c r="G50" i="3"/>
  <c r="F50"/>
  <c r="E50"/>
  <c r="D50"/>
  <c r="G49"/>
  <c r="F49"/>
  <c r="E49"/>
  <c r="D49"/>
  <c r="I50"/>
  <c r="I49"/>
  <c r="H32"/>
  <c r="H35" s="1"/>
  <c r="G32"/>
  <c r="G35" s="1"/>
  <c r="F32"/>
  <c r="F35" s="1"/>
  <c r="E32"/>
  <c r="E35" s="1"/>
  <c r="D32"/>
  <c r="D35" s="1"/>
  <c r="C32"/>
  <c r="C35" s="1"/>
  <c r="B32"/>
  <c r="B35" s="1"/>
  <c r="H13"/>
  <c r="H15" s="1"/>
  <c r="F13"/>
  <c r="F16" s="1"/>
  <c r="E13"/>
  <c r="E16" s="1"/>
  <c r="D13"/>
  <c r="C13"/>
  <c r="C16" s="1"/>
  <c r="B13"/>
  <c r="I35" l="1"/>
  <c r="G15" i="2"/>
  <c r="D15"/>
  <c r="D15" i="3"/>
  <c r="G15"/>
  <c r="G16"/>
  <c r="I32" i="2"/>
  <c r="I34" s="1"/>
  <c r="I13"/>
  <c r="I15" s="1"/>
  <c r="B15"/>
  <c r="F15"/>
  <c r="B16"/>
  <c r="H16"/>
  <c r="D34"/>
  <c r="H34"/>
  <c r="C16"/>
  <c r="E34"/>
  <c r="E35"/>
  <c r="I35" s="1"/>
  <c r="E15"/>
  <c r="C34"/>
  <c r="G34"/>
  <c r="B34"/>
  <c r="F34"/>
  <c r="I13" i="3"/>
  <c r="H16"/>
  <c r="B15"/>
  <c r="F15"/>
  <c r="B16"/>
  <c r="D34"/>
  <c r="H34"/>
  <c r="I32"/>
  <c r="E15"/>
  <c r="C34"/>
  <c r="G34"/>
  <c r="C15"/>
  <c r="E34"/>
  <c r="B34"/>
  <c r="F34"/>
  <c r="I16" l="1"/>
  <c r="I16" i="2"/>
  <c r="I15" i="3"/>
  <c r="I34"/>
  <c r="I48" i="27" l="1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H16"/>
  <c r="H15"/>
  <c r="G15"/>
  <c r="F13"/>
  <c r="E13"/>
  <c r="D13"/>
  <c r="D15" s="1"/>
  <c r="C13"/>
  <c r="C15" s="1"/>
  <c r="B13"/>
  <c r="I48" i="26"/>
  <c r="G48"/>
  <c r="F48"/>
  <c r="E48"/>
  <c r="D48"/>
  <c r="I47"/>
  <c r="G47"/>
  <c r="F47"/>
  <c r="E47"/>
  <c r="D47"/>
  <c r="H31"/>
  <c r="G31"/>
  <c r="F31"/>
  <c r="F34" s="1"/>
  <c r="E31"/>
  <c r="D31"/>
  <c r="D34" s="1"/>
  <c r="C31"/>
  <c r="C34" s="1"/>
  <c r="B31"/>
  <c r="B34" s="1"/>
  <c r="H16"/>
  <c r="G16"/>
  <c r="H15"/>
  <c r="G15"/>
  <c r="F13"/>
  <c r="E13"/>
  <c r="D13"/>
  <c r="D15" s="1"/>
  <c r="C13"/>
  <c r="C16" s="1"/>
  <c r="B13"/>
  <c r="B16" s="1"/>
  <c r="I48" i="25"/>
  <c r="G48"/>
  <c r="F48"/>
  <c r="E48"/>
  <c r="D48"/>
  <c r="I47"/>
  <c r="G47"/>
  <c r="F47"/>
  <c r="E47"/>
  <c r="D47"/>
  <c r="H31"/>
  <c r="G31"/>
  <c r="F31"/>
  <c r="F34" s="1"/>
  <c r="E31"/>
  <c r="D31"/>
  <c r="D34" s="1"/>
  <c r="C31"/>
  <c r="C34" s="1"/>
  <c r="B31"/>
  <c r="B34" s="1"/>
  <c r="H16"/>
  <c r="H15"/>
  <c r="G15"/>
  <c r="F13"/>
  <c r="E13"/>
  <c r="D13"/>
  <c r="C13"/>
  <c r="C15" s="1"/>
  <c r="B13"/>
  <c r="I48" i="24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H15"/>
  <c r="G15"/>
  <c r="F13"/>
  <c r="E13"/>
  <c r="D13"/>
  <c r="C13"/>
  <c r="C16" s="1"/>
  <c r="B13"/>
  <c r="B16" s="1"/>
  <c r="I48" i="23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B34" s="1"/>
  <c r="H15"/>
  <c r="G15"/>
  <c r="F13"/>
  <c r="E13"/>
  <c r="D13"/>
  <c r="C13"/>
  <c r="C16" s="1"/>
  <c r="B13"/>
  <c r="I48" i="22"/>
  <c r="G48"/>
  <c r="F48"/>
  <c r="E48"/>
  <c r="D48"/>
  <c r="I47"/>
  <c r="G47"/>
  <c r="F47"/>
  <c r="E47"/>
  <c r="D47"/>
  <c r="H31"/>
  <c r="H34" s="1"/>
  <c r="G31"/>
  <c r="G33" s="1"/>
  <c r="F31"/>
  <c r="F34" s="1"/>
  <c r="E31"/>
  <c r="D31"/>
  <c r="D34" s="1"/>
  <c r="C31"/>
  <c r="B31"/>
  <c r="B34" s="1"/>
  <c r="H15"/>
  <c r="G15"/>
  <c r="F13"/>
  <c r="E13"/>
  <c r="D13"/>
  <c r="C13"/>
  <c r="C16" s="1"/>
  <c r="B13"/>
  <c r="H31" i="21"/>
  <c r="G31"/>
  <c r="G34" s="1"/>
  <c r="F31"/>
  <c r="F33" s="1"/>
  <c r="E31"/>
  <c r="E34" s="1"/>
  <c r="D31"/>
  <c r="D34" s="1"/>
  <c r="C31"/>
  <c r="C34" s="1"/>
  <c r="B31"/>
  <c r="H16"/>
  <c r="H15"/>
  <c r="G15"/>
  <c r="F13"/>
  <c r="E13"/>
  <c r="D13"/>
  <c r="C13"/>
  <c r="C16" s="1"/>
  <c r="B13"/>
  <c r="B16" s="1"/>
  <c r="H31" i="20"/>
  <c r="G31"/>
  <c r="G34" s="1"/>
  <c r="F31"/>
  <c r="F34" s="1"/>
  <c r="E31"/>
  <c r="E34" s="1"/>
  <c r="D31"/>
  <c r="D34" s="1"/>
  <c r="C31"/>
  <c r="B31"/>
  <c r="B34" s="1"/>
  <c r="G16"/>
  <c r="H15"/>
  <c r="G15"/>
  <c r="F13"/>
  <c r="E13"/>
  <c r="D13"/>
  <c r="C13"/>
  <c r="C16" s="1"/>
  <c r="B13"/>
  <c r="I48" i="19"/>
  <c r="G48"/>
  <c r="F48"/>
  <c r="E48"/>
  <c r="D48"/>
  <c r="I47"/>
  <c r="G47"/>
  <c r="F47"/>
  <c r="E47"/>
  <c r="D47"/>
  <c r="H31"/>
  <c r="G31"/>
  <c r="G34" s="1"/>
  <c r="F31"/>
  <c r="F34" s="1"/>
  <c r="E31"/>
  <c r="D31"/>
  <c r="D34" s="1"/>
  <c r="C31"/>
  <c r="C34" s="1"/>
  <c r="B31"/>
  <c r="B34" s="1"/>
  <c r="H15"/>
  <c r="G15"/>
  <c r="F13"/>
  <c r="E13"/>
  <c r="D13"/>
  <c r="C13"/>
  <c r="B13"/>
  <c r="B16" s="1"/>
  <c r="I48" i="18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H16"/>
  <c r="H15"/>
  <c r="G15"/>
  <c r="F13"/>
  <c r="E13"/>
  <c r="D13"/>
  <c r="C13"/>
  <c r="C16" s="1"/>
  <c r="B13"/>
  <c r="I48" i="17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G16"/>
  <c r="H15"/>
  <c r="G15"/>
  <c r="F13"/>
  <c r="E13"/>
  <c r="D13"/>
  <c r="C13"/>
  <c r="C16" s="1"/>
  <c r="B13"/>
  <c r="I34" i="23" l="1"/>
  <c r="E15" i="22"/>
  <c r="D15" i="19"/>
  <c r="E15"/>
  <c r="E16"/>
  <c r="F15"/>
  <c r="F16"/>
  <c r="D15" i="22"/>
  <c r="E15" i="18"/>
  <c r="E16"/>
  <c r="E15" i="20"/>
  <c r="E16"/>
  <c r="E15" i="24"/>
  <c r="E16"/>
  <c r="D15" i="25"/>
  <c r="F15" i="26"/>
  <c r="D15" i="17"/>
  <c r="F15" i="18"/>
  <c r="F16"/>
  <c r="F15" i="20"/>
  <c r="F16"/>
  <c r="D15" i="21"/>
  <c r="F15" i="22"/>
  <c r="F16"/>
  <c r="D15" i="23"/>
  <c r="F15" i="24"/>
  <c r="E15" i="25"/>
  <c r="E16"/>
  <c r="E15" i="27"/>
  <c r="E16"/>
  <c r="E15" i="17"/>
  <c r="E16"/>
  <c r="E15" i="21"/>
  <c r="E16"/>
  <c r="E15" i="23"/>
  <c r="F15" i="25"/>
  <c r="F16"/>
  <c r="F15" i="27"/>
  <c r="F16"/>
  <c r="F15" i="17"/>
  <c r="F16"/>
  <c r="D15" i="18"/>
  <c r="D15" i="20"/>
  <c r="F15" i="21"/>
  <c r="F16"/>
  <c r="I16" s="1"/>
  <c r="F15" i="23"/>
  <c r="F16"/>
  <c r="D15" i="24"/>
  <c r="D16"/>
  <c r="E15" i="26"/>
  <c r="E16"/>
  <c r="I16" s="1"/>
  <c r="C16" i="25"/>
  <c r="I31" i="24"/>
  <c r="I33" s="1"/>
  <c r="I31" i="21"/>
  <c r="I13" i="19"/>
  <c r="I15" s="1"/>
  <c r="B15"/>
  <c r="I31" i="17"/>
  <c r="I33" s="1"/>
  <c r="I31" i="20"/>
  <c r="I13" i="22"/>
  <c r="I13" i="25"/>
  <c r="B15" i="26"/>
  <c r="I31"/>
  <c r="C16" i="27"/>
  <c r="I13" i="17"/>
  <c r="I15" s="1"/>
  <c r="C15"/>
  <c r="I13" i="18"/>
  <c r="I31"/>
  <c r="I33" s="1"/>
  <c r="I13" i="21"/>
  <c r="I15" s="1"/>
  <c r="C15"/>
  <c r="C15" i="22"/>
  <c r="I31"/>
  <c r="I33" s="1"/>
  <c r="I13" i="23"/>
  <c r="I15" s="1"/>
  <c r="B15" i="25"/>
  <c r="I31"/>
  <c r="I33" s="1"/>
  <c r="C15" i="26"/>
  <c r="I13"/>
  <c r="C15" i="18"/>
  <c r="I31" i="19"/>
  <c r="I33" s="1"/>
  <c r="C15" i="23"/>
  <c r="B16" i="25"/>
  <c r="I13" i="27"/>
  <c r="I31"/>
  <c r="I33" s="1"/>
  <c r="I13" i="20"/>
  <c r="I15" s="1"/>
  <c r="C33" i="27"/>
  <c r="G33"/>
  <c r="B33"/>
  <c r="F33"/>
  <c r="B34"/>
  <c r="I34" s="1"/>
  <c r="B15"/>
  <c r="B16"/>
  <c r="I16" s="1"/>
  <c r="E33"/>
  <c r="D33"/>
  <c r="H33"/>
  <c r="E33" i="26"/>
  <c r="E34"/>
  <c r="I34" s="1"/>
  <c r="C33"/>
  <c r="G33"/>
  <c r="B33"/>
  <c r="F33"/>
  <c r="D33"/>
  <c r="H33"/>
  <c r="E33" i="25"/>
  <c r="E34"/>
  <c r="I34" s="1"/>
  <c r="C33"/>
  <c r="G33"/>
  <c r="B33"/>
  <c r="F33"/>
  <c r="D33"/>
  <c r="H33"/>
  <c r="I13" i="24"/>
  <c r="D33"/>
  <c r="H33"/>
  <c r="C33"/>
  <c r="G33"/>
  <c r="C15"/>
  <c r="B33"/>
  <c r="F33"/>
  <c r="B34"/>
  <c r="I34" s="1"/>
  <c r="B15"/>
  <c r="E33"/>
  <c r="G33" i="23"/>
  <c r="F33"/>
  <c r="B15"/>
  <c r="B16"/>
  <c r="I31"/>
  <c r="E33"/>
  <c r="C33"/>
  <c r="B33"/>
  <c r="D33"/>
  <c r="H33"/>
  <c r="C33" i="22"/>
  <c r="C34"/>
  <c r="G34"/>
  <c r="I34" s="1"/>
  <c r="B33"/>
  <c r="F33"/>
  <c r="B16"/>
  <c r="I16" s="1"/>
  <c r="E33"/>
  <c r="B15"/>
  <c r="D33"/>
  <c r="H33"/>
  <c r="B33" i="21"/>
  <c r="F34"/>
  <c r="C33"/>
  <c r="G33"/>
  <c r="B34"/>
  <c r="I34" s="1"/>
  <c r="B15"/>
  <c r="E33"/>
  <c r="D33"/>
  <c r="H33"/>
  <c r="C33" i="20"/>
  <c r="G33"/>
  <c r="C34"/>
  <c r="I34" s="1"/>
  <c r="C15"/>
  <c r="B33"/>
  <c r="F33"/>
  <c r="B15"/>
  <c r="B16"/>
  <c r="I16" s="1"/>
  <c r="E33"/>
  <c r="D33"/>
  <c r="H33"/>
  <c r="E33" i="19"/>
  <c r="E34"/>
  <c r="I34" s="1"/>
  <c r="C33"/>
  <c r="G33"/>
  <c r="C15"/>
  <c r="C16"/>
  <c r="B33"/>
  <c r="F33"/>
  <c r="D33"/>
  <c r="H33"/>
  <c r="C33" i="18"/>
  <c r="G33"/>
  <c r="B33"/>
  <c r="F33"/>
  <c r="B34"/>
  <c r="I34" s="1"/>
  <c r="B15"/>
  <c r="B16"/>
  <c r="E33"/>
  <c r="D33"/>
  <c r="H33"/>
  <c r="C33" i="17"/>
  <c r="G33"/>
  <c r="B33"/>
  <c r="F33"/>
  <c r="B34"/>
  <c r="I34" s="1"/>
  <c r="B15"/>
  <c r="B16"/>
  <c r="E33"/>
  <c r="D33"/>
  <c r="H33"/>
  <c r="I48" i="16"/>
  <c r="G48"/>
  <c r="F48"/>
  <c r="E48"/>
  <c r="D48"/>
  <c r="I47"/>
  <c r="G47"/>
  <c r="F47"/>
  <c r="E47"/>
  <c r="D47"/>
  <c r="H31"/>
  <c r="G31"/>
  <c r="F31"/>
  <c r="E31"/>
  <c r="D31"/>
  <c r="D34" s="1"/>
  <c r="C31"/>
  <c r="C34" s="1"/>
  <c r="B31"/>
  <c r="H15"/>
  <c r="G15"/>
  <c r="F13"/>
  <c r="E13"/>
  <c r="D13"/>
  <c r="C13"/>
  <c r="C16" s="1"/>
  <c r="B13"/>
  <c r="B16" s="1"/>
  <c r="I48" i="15"/>
  <c r="G48"/>
  <c r="F48"/>
  <c r="E48"/>
  <c r="D48"/>
  <c r="I47"/>
  <c r="G47"/>
  <c r="F47"/>
  <c r="E47"/>
  <c r="D47"/>
  <c r="H31"/>
  <c r="G31"/>
  <c r="F31"/>
  <c r="F34" s="1"/>
  <c r="E31"/>
  <c r="E34" s="1"/>
  <c r="D31"/>
  <c r="D34" s="1"/>
  <c r="C31"/>
  <c r="C34" s="1"/>
  <c r="B31"/>
  <c r="B34" s="1"/>
  <c r="H15"/>
  <c r="G15"/>
  <c r="F13"/>
  <c r="E13"/>
  <c r="D13"/>
  <c r="C13"/>
  <c r="C16" s="1"/>
  <c r="B13"/>
  <c r="I48" i="14"/>
  <c r="G48"/>
  <c r="F48"/>
  <c r="E48"/>
  <c r="D48"/>
  <c r="I47"/>
  <c r="G47"/>
  <c r="F47"/>
  <c r="E47"/>
  <c r="D47"/>
  <c r="H31"/>
  <c r="H34" s="1"/>
  <c r="G31"/>
  <c r="G34" s="1"/>
  <c r="F31"/>
  <c r="E31"/>
  <c r="E34" s="1"/>
  <c r="D31"/>
  <c r="D34" s="1"/>
  <c r="C31"/>
  <c r="C34" s="1"/>
  <c r="B31"/>
  <c r="B34" s="1"/>
  <c r="H16"/>
  <c r="H15"/>
  <c r="G15"/>
  <c r="F13"/>
  <c r="E13"/>
  <c r="D13"/>
  <c r="C13"/>
  <c r="C16" s="1"/>
  <c r="B13"/>
  <c r="B16" s="1"/>
  <c r="I48" i="13"/>
  <c r="G48"/>
  <c r="F48"/>
  <c r="E48"/>
  <c r="D48"/>
  <c r="I47"/>
  <c r="G47"/>
  <c r="F47"/>
  <c r="E47"/>
  <c r="D47"/>
  <c r="H31"/>
  <c r="G31"/>
  <c r="F31"/>
  <c r="F34" s="1"/>
  <c r="E31"/>
  <c r="E34" s="1"/>
  <c r="D31"/>
  <c r="D34" s="1"/>
  <c r="C31"/>
  <c r="B31"/>
  <c r="B34" s="1"/>
  <c r="H15"/>
  <c r="G15"/>
  <c r="F13"/>
  <c r="E13"/>
  <c r="D13"/>
  <c r="C13"/>
  <c r="C16" s="1"/>
  <c r="B13"/>
  <c r="G48" i="12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H16"/>
  <c r="H15"/>
  <c r="G15"/>
  <c r="F13"/>
  <c r="E13"/>
  <c r="D13"/>
  <c r="C13"/>
  <c r="C16" s="1"/>
  <c r="B13"/>
  <c r="B16" s="1"/>
  <c r="I16" i="24" l="1"/>
  <c r="I16" i="23"/>
  <c r="I48" i="12"/>
  <c r="I34" i="14"/>
  <c r="I34" i="15"/>
  <c r="I16" i="17"/>
  <c r="I16" i="25"/>
  <c r="I16" i="19"/>
  <c r="I16" i="18"/>
  <c r="E15" i="15"/>
  <c r="E16"/>
  <c r="E15" i="13"/>
  <c r="E16"/>
  <c r="F15"/>
  <c r="F15" i="15"/>
  <c r="F16"/>
  <c r="D15" i="14"/>
  <c r="E15" i="12"/>
  <c r="E16"/>
  <c r="E15" i="14"/>
  <c r="E16"/>
  <c r="E15" i="16"/>
  <c r="D15" i="12"/>
  <c r="D15" i="16"/>
  <c r="F15" i="12"/>
  <c r="F16"/>
  <c r="I16" s="1"/>
  <c r="D15" i="13"/>
  <c r="F15" i="14"/>
  <c r="F16"/>
  <c r="D15" i="15"/>
  <c r="F15" i="16"/>
  <c r="F16"/>
  <c r="I16" s="1"/>
  <c r="I15" i="27"/>
  <c r="I33" i="26"/>
  <c r="I15"/>
  <c r="I15" i="25"/>
  <c r="I15" i="22"/>
  <c r="I33" i="21"/>
  <c r="I33" i="20"/>
  <c r="I15" i="18"/>
  <c r="C15" i="14"/>
  <c r="I31" i="12"/>
  <c r="I33" s="1"/>
  <c r="I13" i="13"/>
  <c r="I13" i="15"/>
  <c r="C15" i="13"/>
  <c r="I31"/>
  <c r="I13" i="14"/>
  <c r="I15" s="1"/>
  <c r="C15" i="15"/>
  <c r="B15" i="14"/>
  <c r="I31" i="16"/>
  <c r="I33" s="1"/>
  <c r="I15" i="24"/>
  <c r="I33" i="23"/>
  <c r="I13" i="16"/>
  <c r="D33"/>
  <c r="H33"/>
  <c r="C33"/>
  <c r="G33"/>
  <c r="C15"/>
  <c r="B33"/>
  <c r="F33"/>
  <c r="B34"/>
  <c r="I34" s="1"/>
  <c r="B15"/>
  <c r="E33"/>
  <c r="I15" i="15"/>
  <c r="G33"/>
  <c r="F33"/>
  <c r="B15"/>
  <c r="B16"/>
  <c r="I16" s="1"/>
  <c r="I31"/>
  <c r="E33"/>
  <c r="C33"/>
  <c r="B33"/>
  <c r="D33"/>
  <c r="H33"/>
  <c r="I31" i="14"/>
  <c r="C33"/>
  <c r="G33"/>
  <c r="B33"/>
  <c r="F33"/>
  <c r="E33"/>
  <c r="D33"/>
  <c r="H33"/>
  <c r="B33" i="13"/>
  <c r="F33"/>
  <c r="C33"/>
  <c r="G33"/>
  <c r="C34"/>
  <c r="I34" s="1"/>
  <c r="B15"/>
  <c r="B16"/>
  <c r="I16" s="1"/>
  <c r="E33"/>
  <c r="D33"/>
  <c r="H33"/>
  <c r="I13" i="12"/>
  <c r="D33"/>
  <c r="H33"/>
  <c r="C33"/>
  <c r="G33"/>
  <c r="C15"/>
  <c r="B33"/>
  <c r="F33"/>
  <c r="B34"/>
  <c r="I34" s="1"/>
  <c r="B15"/>
  <c r="E33"/>
  <c r="I48" i="11"/>
  <c r="G48"/>
  <c r="F48"/>
  <c r="E48"/>
  <c r="D48"/>
  <c r="I47"/>
  <c r="G47"/>
  <c r="F47"/>
  <c r="E47"/>
  <c r="D47"/>
  <c r="H31"/>
  <c r="H34" s="1"/>
  <c r="G31"/>
  <c r="G34" s="1"/>
  <c r="F31"/>
  <c r="F34" s="1"/>
  <c r="E31"/>
  <c r="D31"/>
  <c r="D34" s="1"/>
  <c r="C31"/>
  <c r="C34" s="1"/>
  <c r="B31"/>
  <c r="B34" s="1"/>
  <c r="H15"/>
  <c r="G15"/>
  <c r="F13"/>
  <c r="E13"/>
  <c r="D13"/>
  <c r="C13"/>
  <c r="C15" s="1"/>
  <c r="B13"/>
  <c r="I48" i="10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H15"/>
  <c r="G15"/>
  <c r="F13"/>
  <c r="E13"/>
  <c r="D13"/>
  <c r="C13"/>
  <c r="C16" s="1"/>
  <c r="B13"/>
  <c r="I48" i="9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H16"/>
  <c r="G16"/>
  <c r="H15"/>
  <c r="F13"/>
  <c r="E13"/>
  <c r="D13"/>
  <c r="C13"/>
  <c r="C15" s="1"/>
  <c r="B13"/>
  <c r="I48" i="8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H16"/>
  <c r="H15"/>
  <c r="G15"/>
  <c r="F13"/>
  <c r="E13"/>
  <c r="D13"/>
  <c r="C13"/>
  <c r="C16" s="1"/>
  <c r="B13"/>
  <c r="B16" s="1"/>
  <c r="I48" i="7"/>
  <c r="G48"/>
  <c r="F48"/>
  <c r="E48"/>
  <c r="D48"/>
  <c r="I47"/>
  <c r="G47"/>
  <c r="F47"/>
  <c r="E47"/>
  <c r="D47"/>
  <c r="H31"/>
  <c r="H34" s="1"/>
  <c r="G31"/>
  <c r="G34" s="1"/>
  <c r="F31"/>
  <c r="F34" s="1"/>
  <c r="E31"/>
  <c r="D31"/>
  <c r="D34" s="1"/>
  <c r="C31"/>
  <c r="C34" s="1"/>
  <c r="B31"/>
  <c r="B34" s="1"/>
  <c r="H16"/>
  <c r="G16"/>
  <c r="C16"/>
  <c r="H15"/>
  <c r="G15"/>
  <c r="F13"/>
  <c r="E13"/>
  <c r="D13"/>
  <c r="C13"/>
  <c r="C15" s="1"/>
  <c r="B13"/>
  <c r="I48" i="5"/>
  <c r="G48"/>
  <c r="F48"/>
  <c r="E48"/>
  <c r="D48"/>
  <c r="I47"/>
  <c r="G47"/>
  <c r="F47"/>
  <c r="E47"/>
  <c r="D47"/>
  <c r="H31"/>
  <c r="H34" s="1"/>
  <c r="G31"/>
  <c r="G34" s="1"/>
  <c r="F31"/>
  <c r="F34" s="1"/>
  <c r="E31"/>
  <c r="D31"/>
  <c r="D34" s="1"/>
  <c r="C31"/>
  <c r="C34" s="1"/>
  <c r="B31"/>
  <c r="B34" s="1"/>
  <c r="H15"/>
  <c r="G15"/>
  <c r="F13"/>
  <c r="F16" s="1"/>
  <c r="E13"/>
  <c r="D13"/>
  <c r="C13"/>
  <c r="C15" s="1"/>
  <c r="B13"/>
  <c r="B16" s="1"/>
  <c r="I48" i="6"/>
  <c r="G48"/>
  <c r="F48"/>
  <c r="E48"/>
  <c r="D48"/>
  <c r="I47"/>
  <c r="G47"/>
  <c r="F47"/>
  <c r="E47"/>
  <c r="D47"/>
  <c r="H31"/>
  <c r="H34" s="1"/>
  <c r="G31"/>
  <c r="G34" s="1"/>
  <c r="F31"/>
  <c r="E31"/>
  <c r="E34" s="1"/>
  <c r="D31"/>
  <c r="D34" s="1"/>
  <c r="C31"/>
  <c r="C34" s="1"/>
  <c r="B31"/>
  <c r="H16"/>
  <c r="H15"/>
  <c r="G15"/>
  <c r="F13"/>
  <c r="E13"/>
  <c r="E15" s="1"/>
  <c r="D13"/>
  <c r="C13"/>
  <c r="B13"/>
  <c r="B16" s="1"/>
  <c r="I48" i="4"/>
  <c r="G48"/>
  <c r="F48"/>
  <c r="D48"/>
  <c r="I47"/>
  <c r="G47"/>
  <c r="F47"/>
  <c r="E47"/>
  <c r="D47"/>
  <c r="H31"/>
  <c r="H34" s="1"/>
  <c r="G31"/>
  <c r="G34" s="1"/>
  <c r="F31"/>
  <c r="E31"/>
  <c r="D31"/>
  <c r="D34" s="1"/>
  <c r="C31"/>
  <c r="B31"/>
  <c r="B34" s="1"/>
  <c r="H15"/>
  <c r="G15"/>
  <c r="F13"/>
  <c r="E13"/>
  <c r="E15" s="1"/>
  <c r="D13"/>
  <c r="D15" s="1"/>
  <c r="C13"/>
  <c r="C16" s="1"/>
  <c r="B13"/>
  <c r="I16" i="14" l="1"/>
  <c r="I16" i="5"/>
  <c r="F15" i="4"/>
  <c r="F16"/>
  <c r="D15" i="6"/>
  <c r="F15" i="9"/>
  <c r="F16"/>
  <c r="E15" i="10"/>
  <c r="E16"/>
  <c r="D15" i="11"/>
  <c r="D16"/>
  <c r="F15" i="5"/>
  <c r="C16"/>
  <c r="D15" i="8"/>
  <c r="F15" i="10"/>
  <c r="F16"/>
  <c r="E15" i="11"/>
  <c r="E16"/>
  <c r="F15" i="6"/>
  <c r="F16"/>
  <c r="I16" s="1"/>
  <c r="D15" i="5"/>
  <c r="E15" i="8"/>
  <c r="E16"/>
  <c r="D15" i="9"/>
  <c r="F15" i="11"/>
  <c r="F16"/>
  <c r="E15" i="5"/>
  <c r="E16"/>
  <c r="F15" i="8"/>
  <c r="F16"/>
  <c r="I16" s="1"/>
  <c r="E15" i="9"/>
  <c r="E16"/>
  <c r="D15" i="10"/>
  <c r="D16"/>
  <c r="I15" i="13"/>
  <c r="C16" i="11"/>
  <c r="I31" i="10"/>
  <c r="I13"/>
  <c r="I15" s="1"/>
  <c r="E15" i="7"/>
  <c r="E16"/>
  <c r="D15"/>
  <c r="D16"/>
  <c r="F15"/>
  <c r="F16"/>
  <c r="C16" i="9"/>
  <c r="C15" i="10"/>
  <c r="I13" i="11"/>
  <c r="I15" s="1"/>
  <c r="I33" i="13"/>
  <c r="I31" i="6"/>
  <c r="I33" s="1"/>
  <c r="I13" i="7"/>
  <c r="I15" s="1"/>
  <c r="I31" i="4"/>
  <c r="I33" s="1"/>
  <c r="I13" i="5"/>
  <c r="I15" s="1"/>
  <c r="B15" i="7"/>
  <c r="I31"/>
  <c r="I33" s="1"/>
  <c r="I31" i="8"/>
  <c r="I33" s="1"/>
  <c r="B15" i="11"/>
  <c r="I31"/>
  <c r="I33" s="1"/>
  <c r="B15" i="5"/>
  <c r="I31"/>
  <c r="I33" s="1"/>
  <c r="B16" i="7"/>
  <c r="I13" i="9"/>
  <c r="I15" s="1"/>
  <c r="I31"/>
  <c r="I33" s="1"/>
  <c r="B16" i="11"/>
  <c r="I15" i="16"/>
  <c r="I33" i="15"/>
  <c r="I33" i="14"/>
  <c r="I15" i="12"/>
  <c r="I13" i="4"/>
  <c r="E33" i="11"/>
  <c r="E34"/>
  <c r="I34" s="1"/>
  <c r="C33"/>
  <c r="G33"/>
  <c r="B33"/>
  <c r="F33"/>
  <c r="D33"/>
  <c r="H33"/>
  <c r="C33" i="10"/>
  <c r="G33"/>
  <c r="B33"/>
  <c r="F33"/>
  <c r="B34"/>
  <c r="I34" s="1"/>
  <c r="B15"/>
  <c r="B16"/>
  <c r="E33"/>
  <c r="D33"/>
  <c r="H33"/>
  <c r="B33" i="9"/>
  <c r="F33"/>
  <c r="B34"/>
  <c r="I34" s="1"/>
  <c r="G33"/>
  <c r="B15"/>
  <c r="B16"/>
  <c r="E33"/>
  <c r="C33"/>
  <c r="D33"/>
  <c r="H33"/>
  <c r="I13" i="8"/>
  <c r="D33"/>
  <c r="H33"/>
  <c r="C33"/>
  <c r="G33"/>
  <c r="C15"/>
  <c r="B33"/>
  <c r="F33"/>
  <c r="B34"/>
  <c r="I34" s="1"/>
  <c r="B15"/>
  <c r="E33"/>
  <c r="E33" i="7"/>
  <c r="E34"/>
  <c r="I34" s="1"/>
  <c r="C33"/>
  <c r="G33"/>
  <c r="B33"/>
  <c r="F33"/>
  <c r="D33"/>
  <c r="H33"/>
  <c r="E33" i="5"/>
  <c r="E34"/>
  <c r="I34" s="1"/>
  <c r="C33"/>
  <c r="G33"/>
  <c r="B33"/>
  <c r="F33"/>
  <c r="D33"/>
  <c r="H33"/>
  <c r="I13" i="6"/>
  <c r="D33"/>
  <c r="H33"/>
  <c r="C33"/>
  <c r="G33"/>
  <c r="C15"/>
  <c r="B33"/>
  <c r="F33"/>
  <c r="B34"/>
  <c r="I34" s="1"/>
  <c r="B15"/>
  <c r="E33"/>
  <c r="C33" i="4"/>
  <c r="G33"/>
  <c r="C34"/>
  <c r="I34" s="1"/>
  <c r="C15"/>
  <c r="B33"/>
  <c r="F33"/>
  <c r="B15"/>
  <c r="B16"/>
  <c r="E33"/>
  <c r="D33"/>
  <c r="H33"/>
  <c r="I16" l="1"/>
  <c r="I16" i="9"/>
  <c r="I16" i="7"/>
  <c r="I16" i="10"/>
  <c r="I16" i="11"/>
  <c r="I33" i="10"/>
  <c r="I15" i="4"/>
  <c r="I15" i="8"/>
  <c r="I15" i="6"/>
  <c r="G50" i="1" l="1"/>
  <c r="F50"/>
  <c r="E50"/>
  <c r="D50"/>
  <c r="G49"/>
  <c r="F49"/>
  <c r="E49"/>
  <c r="D49"/>
  <c r="H48"/>
  <c r="H49" s="1"/>
  <c r="H32"/>
  <c r="H35" s="1"/>
  <c r="G32"/>
  <c r="G35" s="1"/>
  <c r="F32"/>
  <c r="F35" s="1"/>
  <c r="E32"/>
  <c r="E35" s="1"/>
  <c r="D32"/>
  <c r="D35" s="1"/>
  <c r="C32"/>
  <c r="C35" s="1"/>
  <c r="B32"/>
  <c r="H13"/>
  <c r="H16" s="1"/>
  <c r="G13"/>
  <c r="F13"/>
  <c r="F16" s="1"/>
  <c r="E13"/>
  <c r="E16" s="1"/>
  <c r="D13"/>
  <c r="C13"/>
  <c r="C16" s="1"/>
  <c r="B13"/>
  <c r="I32" l="1"/>
  <c r="I34" s="1"/>
  <c r="I13"/>
  <c r="B15"/>
  <c r="F15"/>
  <c r="B16"/>
  <c r="I16" s="1"/>
  <c r="B34"/>
  <c r="F34"/>
  <c r="B35"/>
  <c r="I35" s="1"/>
  <c r="E15"/>
  <c r="E34"/>
  <c r="D15"/>
  <c r="H15"/>
  <c r="D34"/>
  <c r="H34"/>
  <c r="H50"/>
  <c r="C15"/>
  <c r="G15"/>
  <c r="C34"/>
  <c r="G34"/>
  <c r="I15" l="1"/>
</calcChain>
</file>

<file path=xl/sharedStrings.xml><?xml version="1.0" encoding="utf-8"?>
<sst xmlns="http://schemas.openxmlformats.org/spreadsheetml/2006/main" count="1566" uniqueCount="52">
  <si>
    <t>Doses aplicadas por Faixa Etária segundo Ano</t>
  </si>
  <si>
    <r>
      <t>Município:</t>
    </r>
    <r>
      <rPr>
        <sz val="9.9"/>
        <color rgb="FF000000"/>
        <rFont val="Trebuchet MS"/>
        <family val="2"/>
      </rPr>
      <t xml:space="preserve"> Regional Sul</t>
    </r>
  </si>
  <si>
    <r>
      <t>Imuno:</t>
    </r>
    <r>
      <rPr>
        <sz val="9.9"/>
        <color rgb="FF000000"/>
        <rFont val="Trebuchet MS"/>
        <family val="2"/>
      </rPr>
      <t xml:space="preserve"> HPV Quadrivalente - Feminino</t>
    </r>
  </si>
  <si>
    <r>
      <t>Dose:</t>
    </r>
    <r>
      <rPr>
        <sz val="9.9"/>
        <color rgb="FF000000"/>
        <rFont val="Trebuchet MS"/>
        <family val="2"/>
      </rPr>
      <t xml:space="preserve"> 1ª dose</t>
    </r>
  </si>
  <si>
    <r>
      <t>Faixa Etária:</t>
    </r>
    <r>
      <rPr>
        <sz val="9.9"/>
        <color rgb="FF000000"/>
        <rFont val="Trebuchet MS"/>
        <family val="2"/>
      </rPr>
      <t xml:space="preserve"> 9 anos, 10 anos, 11 anos, 12 anos, 13 anos, 14 anos, 15 anos</t>
    </r>
  </si>
  <si>
    <r>
      <t>Período:</t>
    </r>
    <r>
      <rPr>
        <sz val="9.9"/>
        <color rgb="FF000000"/>
        <rFont val="Trebuchet MS"/>
        <family val="2"/>
      </rPr>
      <t xml:space="preserve"> 2013-2017</t>
    </r>
  </si>
  <si>
    <t>Ano</t>
  </si>
  <si>
    <t>9 anos</t>
  </si>
  <si>
    <t>10 anos</t>
  </si>
  <si>
    <t>11 anos</t>
  </si>
  <si>
    <t xml:space="preserve">12 anos </t>
  </si>
  <si>
    <t xml:space="preserve">13 anos </t>
  </si>
  <si>
    <t>14 anos</t>
  </si>
  <si>
    <t>15 anos</t>
  </si>
  <si>
    <t>9 a 15 anos</t>
  </si>
  <si>
    <t>Doses acumuladas</t>
  </si>
  <si>
    <t>População 2017</t>
  </si>
  <si>
    <t>Cobertura vacinal</t>
  </si>
  <si>
    <t>Estimativa de não vacinados</t>
  </si>
  <si>
    <r>
      <t>Dose:</t>
    </r>
    <r>
      <rPr>
        <sz val="9.9"/>
        <color rgb="FF000000"/>
        <rFont val="Trebuchet MS"/>
        <family val="2"/>
      </rPr>
      <t xml:space="preserve"> 2ª dose</t>
    </r>
  </si>
  <si>
    <r>
      <t>Imuno:</t>
    </r>
    <r>
      <rPr>
        <sz val="9.9"/>
        <color rgb="FF000000"/>
        <rFont val="Trebuchet MS"/>
        <family val="2"/>
      </rPr>
      <t xml:space="preserve"> HPV Quadrivalente - Masculino</t>
    </r>
  </si>
  <si>
    <r>
      <t>Faixa Etária:</t>
    </r>
    <r>
      <rPr>
        <sz val="9.9"/>
        <color rgb="FF000000"/>
        <rFont val="Trebuchet MS"/>
        <family val="2"/>
      </rPr>
      <t xml:space="preserve"> 11 anos, 12 anos, 13 anos, 14 anos</t>
    </r>
  </si>
  <si>
    <t>11 a 14 anos</t>
  </si>
  <si>
    <r>
      <t>Período:</t>
    </r>
    <r>
      <rPr>
        <sz val="9.9"/>
        <color rgb="FF000000"/>
        <rFont val="Trebuchet MS"/>
        <family val="2"/>
      </rPr>
      <t xml:space="preserve"> 2017</t>
    </r>
  </si>
  <si>
    <t>Município: Anchieta</t>
  </si>
  <si>
    <t>Município: Apiacá</t>
  </si>
  <si>
    <t>Município: Atílio Vivacqua</t>
  </si>
  <si>
    <t>Município: Bom Jesus do Norte</t>
  </si>
  <si>
    <t>Município: Cachoeiro de Itapemirim</t>
  </si>
  <si>
    <t>Município: Castelo</t>
  </si>
  <si>
    <t>Município: Divino de São Lourenço</t>
  </si>
  <si>
    <t>Município: Dores do Rio Preto</t>
  </si>
  <si>
    <t>Município: Guaçuí</t>
  </si>
  <si>
    <t>Município: Ibiritama</t>
  </si>
  <si>
    <t>Município: Iconha</t>
  </si>
  <si>
    <t>Município: Irupi</t>
  </si>
  <si>
    <t>Município: Itapemirim</t>
  </si>
  <si>
    <t>Município: Iúna</t>
  </si>
  <si>
    <t>Município: Jeronimo Monteiro</t>
  </si>
  <si>
    <t>Município: Marataízes</t>
  </si>
  <si>
    <t>Município: Mimoso do Sul</t>
  </si>
  <si>
    <t>Município: Muniz Freire</t>
  </si>
  <si>
    <t>Município: Muqui</t>
  </si>
  <si>
    <t>Município: Piúma</t>
  </si>
  <si>
    <t>Município: Presidente Kennedy</t>
  </si>
  <si>
    <t>Município: Rio Novo do Sul</t>
  </si>
  <si>
    <t>Município:São José dos Calçados</t>
  </si>
  <si>
    <t>Município: Vargem Alta</t>
  </si>
  <si>
    <r>
      <t>Município:</t>
    </r>
    <r>
      <rPr>
        <sz val="9.9"/>
        <color rgb="FF000000"/>
        <rFont val="Trebuchet MS"/>
        <family val="2"/>
      </rPr>
      <t xml:space="preserve"> Alfredo Chaves</t>
    </r>
  </si>
  <si>
    <r>
      <t>Município:</t>
    </r>
    <r>
      <rPr>
        <sz val="9.9"/>
        <color rgb="FF000000"/>
        <rFont val="Trebuchet MS"/>
        <family val="2"/>
      </rPr>
      <t xml:space="preserve"> Alegre</t>
    </r>
  </si>
  <si>
    <t>-</t>
  </si>
  <si>
    <t>Fonte: SIPNI/MS atualizado em 27/10/2017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</si>
</sst>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Trebuchet MS"/>
      <family val="2"/>
    </font>
    <font>
      <sz val="9.9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F6F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rgb="FFFFFFFF"/>
      </top>
      <bottom style="thick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3" borderId="9" xfId="0" applyFont="1" applyFill="1" applyBorder="1" applyAlignment="1">
      <alignment horizontal="left" wrapText="1" indent="2"/>
    </xf>
    <xf numFmtId="0" fontId="4" fillId="3" borderId="9" xfId="0" applyFont="1" applyFill="1" applyBorder="1" applyAlignment="1">
      <alignment horizontal="right" wrapText="1" indent="2"/>
    </xf>
    <xf numFmtId="3" fontId="4" fillId="3" borderId="9" xfId="0" applyNumberFormat="1" applyFont="1" applyFill="1" applyBorder="1" applyAlignment="1">
      <alignment horizontal="right" wrapText="1" indent="2"/>
    </xf>
    <xf numFmtId="3" fontId="0" fillId="0" borderId="0" xfId="0" applyNumberFormat="1"/>
    <xf numFmtId="3" fontId="0" fillId="0" borderId="0" xfId="0" applyNumberForma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/>
    <xf numFmtId="43" fontId="0" fillId="0" borderId="0" xfId="0" applyNumberFormat="1"/>
    <xf numFmtId="43" fontId="0" fillId="4" borderId="0" xfId="0" applyNumberFormat="1" applyFill="1"/>
    <xf numFmtId="43" fontId="0" fillId="5" borderId="0" xfId="0" applyNumberFormat="1" applyFill="1"/>
    <xf numFmtId="43" fontId="0" fillId="6" borderId="0" xfId="0" applyNumberFormat="1" applyFill="1"/>
    <xf numFmtId="0" fontId="4" fillId="3" borderId="9" xfId="0" applyFont="1" applyFill="1" applyBorder="1" applyAlignment="1">
      <alignment horizontal="left" vertical="center" wrapText="1" indent="2"/>
    </xf>
    <xf numFmtId="0" fontId="4" fillId="7" borderId="9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0" fillId="0" borderId="0" xfId="0" applyFont="1"/>
    <xf numFmtId="0" fontId="0" fillId="8" borderId="0" xfId="0" applyFill="1"/>
    <xf numFmtId="3" fontId="0" fillId="8" borderId="0" xfId="0" applyNumberFormat="1" applyFill="1"/>
    <xf numFmtId="0" fontId="4" fillId="7" borderId="12" xfId="0" applyFont="1" applyFill="1" applyBorder="1" applyAlignment="1">
      <alignment horizontal="center" wrapText="1"/>
    </xf>
    <xf numFmtId="3" fontId="0" fillId="7" borderId="12" xfId="0" applyNumberFormat="1" applyFill="1" applyBorder="1"/>
    <xf numFmtId="0" fontId="4" fillId="8" borderId="12" xfId="0" applyFont="1" applyFill="1" applyBorder="1" applyAlignment="1">
      <alignment horizontal="center" wrapText="1"/>
    </xf>
    <xf numFmtId="3" fontId="1" fillId="8" borderId="12" xfId="1" applyNumberFormat="1" applyFont="1" applyFill="1" applyBorder="1" applyAlignment="1">
      <alignment horizontal="center"/>
    </xf>
    <xf numFmtId="3" fontId="0" fillId="8" borderId="12" xfId="0" applyNumberFormat="1" applyFill="1" applyBorder="1"/>
    <xf numFmtId="43" fontId="0" fillId="4" borderId="12" xfId="0" applyNumberFormat="1" applyFill="1" applyBorder="1"/>
    <xf numFmtId="3" fontId="4" fillId="7" borderId="12" xfId="0" applyNumberFormat="1" applyFont="1" applyFill="1" applyBorder="1" applyAlignment="1">
      <alignment horizontal="center" wrapText="1"/>
    </xf>
    <xf numFmtId="3" fontId="0" fillId="7" borderId="12" xfId="0" applyNumberFormat="1" applyFont="1" applyFill="1" applyBorder="1" applyAlignment="1">
      <alignment horizontal="center"/>
    </xf>
    <xf numFmtId="3" fontId="0" fillId="8" borderId="12" xfId="0" applyNumberFormat="1" applyFont="1" applyFill="1" applyBorder="1" applyAlignment="1">
      <alignment horizontal="center"/>
    </xf>
    <xf numFmtId="3" fontId="0" fillId="7" borderId="0" xfId="0" applyNumberFormat="1" applyFill="1"/>
    <xf numFmtId="0" fontId="5" fillId="8" borderId="12" xfId="0" applyFont="1" applyFill="1" applyBorder="1" applyAlignment="1">
      <alignment horizontal="center" wrapText="1"/>
    </xf>
    <xf numFmtId="3" fontId="0" fillId="8" borderId="12" xfId="1" applyNumberFormat="1" applyFont="1" applyFill="1" applyBorder="1" applyAlignment="1">
      <alignment horizontal="center"/>
    </xf>
    <xf numFmtId="3" fontId="0" fillId="7" borderId="0" xfId="0" applyNumberFormat="1" applyFill="1" applyBorder="1"/>
    <xf numFmtId="3" fontId="0" fillId="8" borderId="12" xfId="0" applyNumberForma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43" fontId="0" fillId="5" borderId="12" xfId="0" applyNumberFormat="1" applyFill="1" applyBorder="1"/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wrapText="1"/>
    </xf>
    <xf numFmtId="0" fontId="4" fillId="7" borderId="13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center" wrapText="1"/>
    </xf>
    <xf numFmtId="3" fontId="4" fillId="3" borderId="9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43" fontId="0" fillId="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4" borderId="12" xfId="0" applyNumberFormat="1" applyFill="1" applyBorder="1" applyAlignment="1">
      <alignment horizontal="center"/>
    </xf>
    <xf numFmtId="43" fontId="0" fillId="4" borderId="12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6" fillId="7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wrapText="1"/>
    </xf>
    <xf numFmtId="0" fontId="7" fillId="8" borderId="12" xfId="0" applyFont="1" applyFill="1" applyBorder="1" applyAlignment="1">
      <alignment horizontal="center" wrapText="1"/>
    </xf>
    <xf numFmtId="3" fontId="0" fillId="7" borderId="12" xfId="0" applyNumberFormat="1" applyFont="1" applyFill="1" applyBorder="1"/>
    <xf numFmtId="3" fontId="0" fillId="8" borderId="12" xfId="0" applyNumberFormat="1" applyFont="1" applyFill="1" applyBorder="1"/>
    <xf numFmtId="43" fontId="0" fillId="4" borderId="12" xfId="0" applyNumberFormat="1" applyFont="1" applyFill="1" applyBorder="1"/>
    <xf numFmtId="43" fontId="0" fillId="5" borderId="12" xfId="0" applyNumberFormat="1" applyFont="1" applyFill="1" applyBorder="1"/>
    <xf numFmtId="3" fontId="0" fillId="0" borderId="0" xfId="0" applyNumberFormat="1" applyFont="1"/>
    <xf numFmtId="0" fontId="8" fillId="7" borderId="12" xfId="0" applyFont="1" applyFill="1" applyBorder="1" applyAlignment="1">
      <alignment horizontal="center" wrapText="1"/>
    </xf>
    <xf numFmtId="0" fontId="8" fillId="8" borderId="12" xfId="0" applyFont="1" applyFill="1" applyBorder="1" applyAlignment="1">
      <alignment horizontal="center" wrapText="1"/>
    </xf>
    <xf numFmtId="3" fontId="0" fillId="7" borderId="12" xfId="0" applyNumberFormat="1" applyFill="1" applyBorder="1" applyAlignment="1">
      <alignment horizontal="center"/>
    </xf>
    <xf numFmtId="43" fontId="0" fillId="5" borderId="12" xfId="0" applyNumberForma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43" fontId="0" fillId="5" borderId="12" xfId="0" applyNumberFormat="1" applyFont="1" applyFill="1" applyBorder="1" applyAlignment="1">
      <alignment horizontal="center"/>
    </xf>
    <xf numFmtId="3" fontId="0" fillId="7" borderId="0" xfId="0" applyNumberFormat="1" applyFont="1" applyFill="1" applyAlignment="1">
      <alignment horizontal="center"/>
    </xf>
    <xf numFmtId="3" fontId="0" fillId="7" borderId="0" xfId="0" applyNumberFormat="1" applyFont="1" applyFill="1" applyBorder="1" applyAlignment="1">
      <alignment horizontal="center"/>
    </xf>
    <xf numFmtId="43" fontId="0" fillId="4" borderId="0" xfId="0" applyNumberFormat="1" applyFill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2"/>
  <sheetViews>
    <sheetView workbookViewId="0">
      <selection activeCell="G34" sqref="G34"/>
    </sheetView>
  </sheetViews>
  <sheetFormatPr defaultRowHeight="15"/>
  <cols>
    <col min="1" max="1" width="33.140625" customWidth="1"/>
    <col min="8" max="8" width="12.7109375" customWidth="1"/>
  </cols>
  <sheetData>
    <row r="1" spans="1:103" ht="16.5" thickTop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40"/>
    </row>
    <row r="2" spans="1:103" ht="15.7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3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2</v>
      </c>
      <c r="C8" s="46">
        <v>2</v>
      </c>
      <c r="D8" s="46">
        <v>0</v>
      </c>
      <c r="E8" s="46">
        <v>0</v>
      </c>
      <c r="F8" s="46">
        <v>2</v>
      </c>
      <c r="G8" s="46">
        <v>0</v>
      </c>
      <c r="H8" s="46">
        <v>0</v>
      </c>
      <c r="I8" s="46">
        <v>6</v>
      </c>
    </row>
    <row r="9" spans="1:103" ht="17.25" thickTop="1" thickBot="1">
      <c r="A9" s="1">
        <v>2014</v>
      </c>
      <c r="B9" s="46">
        <v>2</v>
      </c>
      <c r="C9" s="46">
        <v>9</v>
      </c>
      <c r="D9" s="47">
        <v>5567</v>
      </c>
      <c r="E9" s="47">
        <v>5020</v>
      </c>
      <c r="F9" s="47">
        <v>5157</v>
      </c>
      <c r="G9" s="46">
        <v>11</v>
      </c>
      <c r="H9" s="46">
        <v>0</v>
      </c>
      <c r="I9" s="47">
        <v>15766</v>
      </c>
    </row>
    <row r="10" spans="1:103" ht="17.25" thickTop="1" thickBot="1">
      <c r="A10" s="1">
        <v>2015</v>
      </c>
      <c r="B10" s="47">
        <v>5770</v>
      </c>
      <c r="C10" s="47">
        <v>4141</v>
      </c>
      <c r="D10" s="47">
        <v>3654</v>
      </c>
      <c r="E10" s="46">
        <v>439</v>
      </c>
      <c r="F10" s="46">
        <v>187</v>
      </c>
      <c r="G10" s="46">
        <v>25</v>
      </c>
      <c r="H10" s="46">
        <v>11</v>
      </c>
      <c r="I10" s="47">
        <v>14227</v>
      </c>
    </row>
    <row r="11" spans="1:103" ht="17.25" thickTop="1" thickBot="1">
      <c r="A11" s="1">
        <v>2016</v>
      </c>
      <c r="B11" s="47">
        <v>2995</v>
      </c>
      <c r="C11" s="46">
        <v>540</v>
      </c>
      <c r="D11" s="46">
        <v>272</v>
      </c>
      <c r="E11" s="46">
        <v>244</v>
      </c>
      <c r="F11" s="46">
        <v>109</v>
      </c>
      <c r="G11" s="46">
        <v>20</v>
      </c>
      <c r="H11" s="46">
        <v>1</v>
      </c>
      <c r="I11" s="47">
        <v>4181</v>
      </c>
    </row>
    <row r="12" spans="1:103" ht="17.25" thickTop="1" thickBot="1">
      <c r="A12" s="1">
        <v>2017</v>
      </c>
      <c r="B12" s="46">
        <v>1850</v>
      </c>
      <c r="C12" s="46">
        <v>475</v>
      </c>
      <c r="D12" s="46">
        <v>201</v>
      </c>
      <c r="E12" s="46">
        <v>281</v>
      </c>
      <c r="F12" s="46">
        <v>201</v>
      </c>
      <c r="G12" s="46">
        <v>60</v>
      </c>
      <c r="H12" s="46">
        <v>5</v>
      </c>
      <c r="I12" s="47">
        <f>SUM(B12:H12)</f>
        <v>3073</v>
      </c>
    </row>
    <row r="13" spans="1:103" ht="15.75" thickTop="1">
      <c r="A13" t="s">
        <v>15</v>
      </c>
      <c r="B13" s="48">
        <f>B12</f>
        <v>1850</v>
      </c>
      <c r="C13" s="48">
        <f>C12+B11</f>
        <v>3470</v>
      </c>
      <c r="D13" s="48">
        <f>D12+C11+B10</f>
        <v>6511</v>
      </c>
      <c r="E13" s="48">
        <f>E12+D11+C10+B9</f>
        <v>4696</v>
      </c>
      <c r="F13" s="48">
        <f>F12+E11+D10+C9+B8</f>
        <v>4110</v>
      </c>
      <c r="G13" s="48">
        <f>G12+F11+E10+D9+C8</f>
        <v>6177</v>
      </c>
      <c r="H13" s="48">
        <f>H12+G11+F10+E9+D8</f>
        <v>5232</v>
      </c>
      <c r="I13" s="49">
        <f>B13+C13+D13+E13+F13+G13+H13</f>
        <v>32046</v>
      </c>
    </row>
    <row r="14" spans="1:103">
      <c r="A14" t="s">
        <v>16</v>
      </c>
      <c r="B14" s="48">
        <v>4882</v>
      </c>
      <c r="C14" s="48">
        <v>5045</v>
      </c>
      <c r="D14" s="48">
        <v>5225</v>
      </c>
      <c r="E14" s="48">
        <v>5348</v>
      </c>
      <c r="F14" s="48">
        <v>5386</v>
      </c>
      <c r="G14" s="48">
        <v>5368</v>
      </c>
      <c r="H14" s="48">
        <v>5356</v>
      </c>
      <c r="I14" s="48">
        <v>36610</v>
      </c>
    </row>
    <row r="15" spans="1:103">
      <c r="A15" t="s">
        <v>17</v>
      </c>
      <c r="B15" s="50">
        <f t="shared" ref="B15:I15" si="0">B13/B14*100</f>
        <v>37.894305612453913</v>
      </c>
      <c r="C15" s="50">
        <f t="shared" si="0"/>
        <v>68.780971258671954</v>
      </c>
      <c r="D15" s="51">
        <f t="shared" si="0"/>
        <v>124.61244019138755</v>
      </c>
      <c r="E15" s="51">
        <f t="shared" si="0"/>
        <v>87.808526551982041</v>
      </c>
      <c r="F15" s="50">
        <f t="shared" si="0"/>
        <v>76.308949127367256</v>
      </c>
      <c r="G15" s="51">
        <f t="shared" si="0"/>
        <v>115.07078986587183</v>
      </c>
      <c r="H15" s="51">
        <f t="shared" si="0"/>
        <v>97.684839432412247</v>
      </c>
      <c r="I15" s="51">
        <f t="shared" si="0"/>
        <v>87.53346080305927</v>
      </c>
    </row>
    <row r="16" spans="1:103">
      <c r="A16" t="s">
        <v>18</v>
      </c>
      <c r="B16" s="52">
        <f t="shared" ref="B16:H16" si="1">B14-B13</f>
        <v>3032</v>
      </c>
      <c r="C16" s="52">
        <f t="shared" si="1"/>
        <v>1575</v>
      </c>
      <c r="D16" s="48">
        <v>0</v>
      </c>
      <c r="E16" s="48">
        <f t="shared" si="1"/>
        <v>652</v>
      </c>
      <c r="F16" s="52">
        <f t="shared" si="1"/>
        <v>1276</v>
      </c>
      <c r="G16" s="48">
        <v>0</v>
      </c>
      <c r="H16" s="52">
        <f t="shared" si="1"/>
        <v>124</v>
      </c>
      <c r="I16" s="52">
        <f>SUM(B16:H16)</f>
        <v>6659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19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5.75">
      <c r="A24" s="41" t="s">
        <v>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3"/>
    </row>
    <row r="25" spans="1:103" ht="16.5" thickBot="1">
      <c r="A25" s="35" t="s">
        <v>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7"/>
    </row>
    <row r="26" spans="1:103" ht="16.5" thickTop="1" thickBot="1">
      <c r="A26" t="s">
        <v>6</v>
      </c>
      <c r="B26" s="53" t="s">
        <v>7</v>
      </c>
      <c r="C26" s="53" t="s">
        <v>8</v>
      </c>
      <c r="D26" s="53" t="s">
        <v>9</v>
      </c>
      <c r="E26" s="53" t="s">
        <v>10</v>
      </c>
      <c r="F26" s="53" t="s">
        <v>11</v>
      </c>
      <c r="G26" s="53" t="s">
        <v>12</v>
      </c>
      <c r="H26" s="53" t="s">
        <v>13</v>
      </c>
      <c r="I26" s="53" t="s">
        <v>14</v>
      </c>
    </row>
    <row r="27" spans="1:103" ht="17.25" thickTop="1" thickBot="1">
      <c r="A27" s="1">
        <v>2013</v>
      </c>
      <c r="B27" s="46">
        <v>3</v>
      </c>
      <c r="C27" s="46">
        <v>0</v>
      </c>
      <c r="D27" s="46">
        <v>0</v>
      </c>
      <c r="E27" s="46">
        <v>0</v>
      </c>
      <c r="F27" s="46">
        <v>2</v>
      </c>
      <c r="G27" s="46">
        <v>0</v>
      </c>
      <c r="H27" s="46">
        <v>0</v>
      </c>
      <c r="I27" s="46">
        <v>5</v>
      </c>
    </row>
    <row r="28" spans="1:103" ht="17.25" thickTop="1" thickBot="1">
      <c r="A28" s="1">
        <v>2014</v>
      </c>
      <c r="B28" s="46">
        <v>1</v>
      </c>
      <c r="C28" s="46">
        <v>3</v>
      </c>
      <c r="D28" s="47">
        <v>2380</v>
      </c>
      <c r="E28" s="47">
        <v>4242</v>
      </c>
      <c r="F28" s="47">
        <v>4893</v>
      </c>
      <c r="G28" s="47">
        <v>1034</v>
      </c>
      <c r="H28" s="46">
        <v>3</v>
      </c>
      <c r="I28" s="47">
        <v>12556</v>
      </c>
    </row>
    <row r="29" spans="1:103" ht="17.25" thickTop="1" thickBot="1">
      <c r="A29" s="1">
        <v>2015</v>
      </c>
      <c r="B29" s="47">
        <v>1349</v>
      </c>
      <c r="C29" s="47">
        <v>3239</v>
      </c>
      <c r="D29" s="47">
        <v>3605</v>
      </c>
      <c r="E29" s="47">
        <v>1397</v>
      </c>
      <c r="F29" s="46">
        <v>685</v>
      </c>
      <c r="G29" s="46">
        <v>259</v>
      </c>
      <c r="H29" s="46">
        <v>21</v>
      </c>
      <c r="I29" s="47">
        <v>10555</v>
      </c>
    </row>
    <row r="30" spans="1:103" ht="17.25" thickTop="1" thickBot="1">
      <c r="A30" s="1">
        <v>2016</v>
      </c>
      <c r="B30" s="47">
        <v>1302</v>
      </c>
      <c r="C30" s="47">
        <v>1189</v>
      </c>
      <c r="D30" s="46">
        <v>710</v>
      </c>
      <c r="E30" s="46">
        <v>706</v>
      </c>
      <c r="F30" s="46">
        <v>423</v>
      </c>
      <c r="G30" s="46">
        <v>234</v>
      </c>
      <c r="H30" s="46">
        <v>11</v>
      </c>
      <c r="I30" s="47">
        <v>4575</v>
      </c>
    </row>
    <row r="31" spans="1:103" ht="17.25" thickTop="1" thickBot="1">
      <c r="A31" s="1">
        <v>2017</v>
      </c>
      <c r="B31" s="46">
        <v>937</v>
      </c>
      <c r="C31" s="46">
        <v>908</v>
      </c>
      <c r="D31" s="46">
        <v>267</v>
      </c>
      <c r="E31" s="46">
        <v>251</v>
      </c>
      <c r="F31" s="46">
        <v>257</v>
      </c>
      <c r="G31" s="46">
        <v>108</v>
      </c>
      <c r="H31" s="46">
        <v>5</v>
      </c>
      <c r="I31" s="47">
        <f>SUM(B31:H31)</f>
        <v>2733</v>
      </c>
    </row>
    <row r="32" spans="1:103" ht="15.75" thickTop="1">
      <c r="A32" t="s">
        <v>15</v>
      </c>
      <c r="B32" s="48">
        <f>B31</f>
        <v>937</v>
      </c>
      <c r="C32" s="48">
        <f>C31+B30</f>
        <v>2210</v>
      </c>
      <c r="D32" s="48">
        <f>D31+C30+B29</f>
        <v>2805</v>
      </c>
      <c r="E32" s="48">
        <f>E31+D30+C29+B28</f>
        <v>4201</v>
      </c>
      <c r="F32" s="48">
        <f>F31+E30+D29+C28+B27</f>
        <v>4574</v>
      </c>
      <c r="G32" s="48">
        <f>G31+F30+E29+D28+C27</f>
        <v>4308</v>
      </c>
      <c r="H32" s="48">
        <f>H31+G30+F29+E28+D27</f>
        <v>5166</v>
      </c>
      <c r="I32" s="49">
        <f>B32+C32+D32+E32+F32+G32+H32</f>
        <v>24201</v>
      </c>
    </row>
    <row r="33" spans="1:103">
      <c r="A33" t="s">
        <v>16</v>
      </c>
      <c r="B33" s="48">
        <v>4882</v>
      </c>
      <c r="C33" s="48">
        <v>5045</v>
      </c>
      <c r="D33" s="48">
        <v>5225</v>
      </c>
      <c r="E33" s="48">
        <v>5348</v>
      </c>
      <c r="F33" s="48">
        <v>5386</v>
      </c>
      <c r="G33" s="48">
        <v>5368</v>
      </c>
      <c r="H33" s="48">
        <v>5356</v>
      </c>
      <c r="I33" s="48">
        <v>36610</v>
      </c>
    </row>
    <row r="34" spans="1:103">
      <c r="A34" t="s">
        <v>17</v>
      </c>
      <c r="B34" s="50">
        <f t="shared" ref="B34:I34" si="2">B32/B33*100</f>
        <v>19.192953707496926</v>
      </c>
      <c r="C34" s="50">
        <f t="shared" si="2"/>
        <v>43.805748265609509</v>
      </c>
      <c r="D34" s="50">
        <f t="shared" si="2"/>
        <v>53.684210526315788</v>
      </c>
      <c r="E34" s="50">
        <f t="shared" si="2"/>
        <v>78.552729992520568</v>
      </c>
      <c r="F34" s="51">
        <f t="shared" si="2"/>
        <v>84.923876717415524</v>
      </c>
      <c r="G34" s="51">
        <f t="shared" si="2"/>
        <v>80.253353204172868</v>
      </c>
      <c r="H34" s="51">
        <f t="shared" si="2"/>
        <v>96.452576549663931</v>
      </c>
      <c r="I34" s="50">
        <f t="shared" si="2"/>
        <v>66.10488937448784</v>
      </c>
    </row>
    <row r="35" spans="1:103">
      <c r="A35" t="s">
        <v>18</v>
      </c>
      <c r="B35" s="52">
        <f t="shared" ref="B35:H35" si="3">B33-B32</f>
        <v>3945</v>
      </c>
      <c r="C35" s="52">
        <f t="shared" si="3"/>
        <v>2835</v>
      </c>
      <c r="D35" s="48">
        <f t="shared" si="3"/>
        <v>2420</v>
      </c>
      <c r="E35" s="48">
        <f t="shared" si="3"/>
        <v>1147</v>
      </c>
      <c r="F35" s="52">
        <f t="shared" si="3"/>
        <v>812</v>
      </c>
      <c r="G35" s="48">
        <f t="shared" si="3"/>
        <v>1060</v>
      </c>
      <c r="H35" s="52">
        <f t="shared" si="3"/>
        <v>190</v>
      </c>
      <c r="I35" s="52">
        <f>SUM(B35:H35)</f>
        <v>12409</v>
      </c>
    </row>
    <row r="38" spans="1:103" ht="15.75" thickBot="1"/>
    <row r="39" spans="1:103" ht="16.5" thickTop="1">
      <c r="A39" s="38" t="s">
        <v>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40"/>
    </row>
    <row r="40" spans="1:103" ht="15.75">
      <c r="A40" s="41" t="s">
        <v>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5.75">
      <c r="A42" s="41" t="s">
        <v>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3"/>
    </row>
    <row r="43" spans="1:103" ht="15.75">
      <c r="A43" s="41" t="s">
        <v>21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3"/>
    </row>
    <row r="44" spans="1:103" ht="16.5" thickBot="1">
      <c r="A44" s="35" t="s">
        <v>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7"/>
    </row>
    <row r="45" spans="1:103" ht="16.5" thickTop="1" thickBot="1">
      <c r="A45" t="s">
        <v>6</v>
      </c>
      <c r="D45" t="s">
        <v>9</v>
      </c>
      <c r="E45" t="s">
        <v>10</v>
      </c>
      <c r="F45" t="s">
        <v>11</v>
      </c>
      <c r="G45" t="s">
        <v>12</v>
      </c>
      <c r="H45" t="s">
        <v>22</v>
      </c>
    </row>
    <row r="46" spans="1:103" ht="17.25" thickTop="1" thickBot="1">
      <c r="A46" s="13">
        <v>2017</v>
      </c>
      <c r="B46" s="13"/>
      <c r="C46" s="15"/>
      <c r="D46" s="19">
        <v>1311</v>
      </c>
      <c r="E46" s="25">
        <v>2971</v>
      </c>
      <c r="F46" s="25">
        <v>2488</v>
      </c>
      <c r="G46" s="19">
        <v>534</v>
      </c>
      <c r="H46" s="26">
        <f>SUM(D46:G46)</f>
        <v>7304</v>
      </c>
    </row>
    <row r="47" spans="1:103" ht="17.25" thickTop="1" thickBot="1">
      <c r="A47" t="s">
        <v>15</v>
      </c>
      <c r="B47" s="4"/>
      <c r="C47" s="4"/>
      <c r="D47" s="19">
        <f>D46</f>
        <v>1311</v>
      </c>
      <c r="E47" s="25">
        <f>E46</f>
        <v>2971</v>
      </c>
      <c r="F47" s="25">
        <f>F46</f>
        <v>2488</v>
      </c>
      <c r="G47" s="19">
        <f>G46</f>
        <v>534</v>
      </c>
      <c r="H47" s="26">
        <f>SUM(D47:G47)</f>
        <v>7304</v>
      </c>
    </row>
    <row r="48" spans="1:103" ht="17.25" thickTop="1" thickBot="1">
      <c r="A48" s="17" t="s">
        <v>16</v>
      </c>
      <c r="B48" s="18"/>
      <c r="C48" s="18"/>
      <c r="D48" s="21">
        <v>5371</v>
      </c>
      <c r="E48" s="22">
        <v>5643</v>
      </c>
      <c r="F48" s="22">
        <v>5635</v>
      </c>
      <c r="G48" s="21">
        <v>5463</v>
      </c>
      <c r="H48" s="27">
        <f>D48+E48+F48+G48</f>
        <v>22112</v>
      </c>
    </row>
    <row r="49" spans="1:8" ht="16.5" thickTop="1" thickBot="1">
      <c r="A49" t="s">
        <v>17</v>
      </c>
      <c r="B49" s="8"/>
      <c r="C49" s="8"/>
      <c r="D49" s="54">
        <f>D47/D48*100</f>
        <v>24.408862409234779</v>
      </c>
      <c r="E49" s="54">
        <f t="shared" ref="E49:G49" si="4">E47/E48*100</f>
        <v>52.649300017721067</v>
      </c>
      <c r="F49" s="54">
        <f t="shared" si="4"/>
        <v>44.152617568766637</v>
      </c>
      <c r="G49" s="54">
        <f t="shared" si="4"/>
        <v>9.7748489840746835</v>
      </c>
      <c r="H49" s="54">
        <f>H47/H48*100</f>
        <v>33.031837916063679</v>
      </c>
    </row>
    <row r="50" spans="1:8" ht="15.75" thickTop="1">
      <c r="A50" t="s">
        <v>18</v>
      </c>
      <c r="B50" s="7"/>
      <c r="C50" s="7"/>
      <c r="D50" s="48">
        <f>D48-D47</f>
        <v>4060</v>
      </c>
      <c r="E50" s="48">
        <f t="shared" ref="E50:G50" si="5">E48-E47</f>
        <v>2672</v>
      </c>
      <c r="F50" s="48">
        <f t="shared" si="5"/>
        <v>3147</v>
      </c>
      <c r="G50" s="48">
        <f t="shared" si="5"/>
        <v>4929</v>
      </c>
      <c r="H50" s="48">
        <f>H48-H47</f>
        <v>14808</v>
      </c>
    </row>
    <row r="52" spans="1:8">
      <c r="A52" t="s">
        <v>51</v>
      </c>
    </row>
  </sheetData>
  <mergeCells count="18">
    <mergeCell ref="A44:CY44"/>
    <mergeCell ref="A20:CY20"/>
    <mergeCell ref="A21:CY21"/>
    <mergeCell ref="A22:CY22"/>
    <mergeCell ref="A23:CY23"/>
    <mergeCell ref="A24:CY24"/>
    <mergeCell ref="A25:CY25"/>
    <mergeCell ref="A39:CY39"/>
    <mergeCell ref="A40:CY40"/>
    <mergeCell ref="A41:CY41"/>
    <mergeCell ref="A42:CY42"/>
    <mergeCell ref="A43:CY43"/>
    <mergeCell ref="A6:CY6"/>
    <mergeCell ref="A1:CY1"/>
    <mergeCell ref="A2:CY2"/>
    <mergeCell ref="A3:CY3"/>
    <mergeCell ref="A4:CY4"/>
    <mergeCell ref="A5:CY5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50"/>
  <sheetViews>
    <sheetView topLeftCell="A15" zoomScale="96" zoomScaleNormal="96" workbookViewId="0">
      <selection activeCell="A40" sqref="A40:CY40"/>
    </sheetView>
  </sheetViews>
  <sheetFormatPr defaultRowHeight="15"/>
  <cols>
    <col min="1" max="1" width="24.5703125" customWidth="1"/>
  </cols>
  <sheetData>
    <row r="1" spans="1:103" ht="15.75" thickBot="1">
      <c r="A1" t="s">
        <v>30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43</v>
      </c>
      <c r="E9" s="46">
        <v>37</v>
      </c>
      <c r="F9" s="46">
        <v>41</v>
      </c>
      <c r="G9" s="46">
        <v>0</v>
      </c>
      <c r="H9" s="46">
        <v>0</v>
      </c>
      <c r="I9" s="47">
        <f>SUM(B9:H9)</f>
        <v>121</v>
      </c>
    </row>
    <row r="10" spans="1:103" ht="17.25" thickTop="1" thickBot="1">
      <c r="A10" s="1">
        <v>2015</v>
      </c>
      <c r="B10" s="46">
        <v>34</v>
      </c>
      <c r="C10" s="46">
        <v>20</v>
      </c>
      <c r="D10" s="46">
        <v>25</v>
      </c>
      <c r="E10" s="46">
        <v>1</v>
      </c>
      <c r="F10" s="46">
        <v>0</v>
      </c>
      <c r="G10" s="46">
        <v>0</v>
      </c>
      <c r="H10" s="46">
        <v>0</v>
      </c>
      <c r="I10" s="47">
        <f>SUM(B10:H10)</f>
        <v>80</v>
      </c>
    </row>
    <row r="11" spans="1:103" ht="17.25" thickTop="1" thickBot="1">
      <c r="A11" s="1">
        <v>2016</v>
      </c>
      <c r="B11" s="46">
        <v>23</v>
      </c>
      <c r="C11" s="46">
        <v>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7">
        <f>SUM(B11:H11)</f>
        <v>25</v>
      </c>
    </row>
    <row r="12" spans="1:103" ht="17.25" thickTop="1" thickBot="1">
      <c r="A12" s="1">
        <v>2017</v>
      </c>
      <c r="B12" s="46">
        <v>30</v>
      </c>
      <c r="C12" s="46">
        <v>5</v>
      </c>
      <c r="D12" s="46">
        <v>1</v>
      </c>
      <c r="E12" s="46">
        <v>1</v>
      </c>
      <c r="F12" s="46">
        <v>2</v>
      </c>
      <c r="G12" s="46">
        <v>1</v>
      </c>
      <c r="H12" s="46">
        <v>0</v>
      </c>
      <c r="I12" s="47">
        <f>SUM(B12:H12)</f>
        <v>40</v>
      </c>
    </row>
    <row r="13" spans="1:103" ht="15.75" thickTop="1">
      <c r="A13" t="s">
        <v>15</v>
      </c>
      <c r="B13" s="48">
        <f>B12</f>
        <v>30</v>
      </c>
      <c r="C13" s="48">
        <f>C12+B11</f>
        <v>28</v>
      </c>
      <c r="D13" s="48">
        <f>D12+C11+B10</f>
        <v>37</v>
      </c>
      <c r="E13" s="48">
        <f>E12+D11+C10+B9</f>
        <v>21</v>
      </c>
      <c r="F13" s="48">
        <f>F12+E11+D10+C9+B8</f>
        <v>27</v>
      </c>
      <c r="G13" s="48">
        <f>G12+F11+E10+D9+C8</f>
        <v>45</v>
      </c>
      <c r="H13" s="48">
        <f>H12+G11+F10+E9+D8</f>
        <v>37</v>
      </c>
      <c r="I13" s="49">
        <f>B13+C13+D13+E13+F13+G13+H13</f>
        <v>225</v>
      </c>
    </row>
    <row r="14" spans="1:103">
      <c r="A14" t="s">
        <v>16</v>
      </c>
      <c r="B14" s="48">
        <v>36</v>
      </c>
      <c r="C14" s="48">
        <v>37</v>
      </c>
      <c r="D14" s="48">
        <v>38</v>
      </c>
      <c r="E14" s="48">
        <v>38</v>
      </c>
      <c r="F14" s="48">
        <v>38</v>
      </c>
      <c r="G14" s="48">
        <v>38</v>
      </c>
      <c r="H14" s="48">
        <v>37</v>
      </c>
      <c r="I14" s="48">
        <v>262</v>
      </c>
    </row>
    <row r="15" spans="1:103">
      <c r="A15" t="s">
        <v>17</v>
      </c>
      <c r="B15" s="73">
        <f t="shared" ref="B15:I15" si="0">B13/B14*100</f>
        <v>83.333333333333343</v>
      </c>
      <c r="C15" s="73">
        <f t="shared" si="0"/>
        <v>75.675675675675677</v>
      </c>
      <c r="D15" s="51">
        <f t="shared" si="0"/>
        <v>97.368421052631575</v>
      </c>
      <c r="E15" s="73">
        <f t="shared" si="0"/>
        <v>55.26315789473685</v>
      </c>
      <c r="F15" s="73">
        <f t="shared" si="0"/>
        <v>71.05263157894737</v>
      </c>
      <c r="G15" s="51">
        <f t="shared" si="0"/>
        <v>118.42105263157893</v>
      </c>
      <c r="H15" s="51">
        <f t="shared" si="0"/>
        <v>100</v>
      </c>
      <c r="I15" s="51">
        <f t="shared" si="0"/>
        <v>85.877862595419856</v>
      </c>
    </row>
    <row r="16" spans="1:103">
      <c r="A16" t="s">
        <v>18</v>
      </c>
      <c r="B16" s="52">
        <f t="shared" ref="B16:C16" si="1">B14-B13</f>
        <v>6</v>
      </c>
      <c r="C16" s="52">
        <f t="shared" si="1"/>
        <v>9</v>
      </c>
      <c r="D16" s="52">
        <f>D14-D13</f>
        <v>1</v>
      </c>
      <c r="E16" s="52">
        <f>E14-E13</f>
        <v>17</v>
      </c>
      <c r="F16" s="52">
        <f>F14-F13</f>
        <v>11</v>
      </c>
      <c r="G16" s="52" t="s">
        <v>50</v>
      </c>
      <c r="H16" s="52">
        <f>H14-H13</f>
        <v>0</v>
      </c>
      <c r="I16" s="52">
        <f>SUM(B16:H16)</f>
        <v>44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15</v>
      </c>
      <c r="E27" s="2">
        <v>30</v>
      </c>
      <c r="F27" s="2">
        <v>30</v>
      </c>
      <c r="G27" s="2">
        <v>7</v>
      </c>
      <c r="H27" s="2">
        <v>0</v>
      </c>
      <c r="I27" s="2">
        <v>82</v>
      </c>
    </row>
    <row r="28" spans="1:103" ht="17.25" thickTop="1" thickBot="1">
      <c r="A28" s="1">
        <v>2015</v>
      </c>
      <c r="B28" s="2">
        <v>16</v>
      </c>
      <c r="C28" s="2">
        <v>14</v>
      </c>
      <c r="D28" s="2">
        <v>24</v>
      </c>
      <c r="E28" s="2">
        <v>12</v>
      </c>
      <c r="F28" s="2">
        <v>3</v>
      </c>
      <c r="G28" s="2">
        <v>1</v>
      </c>
      <c r="H28" s="2">
        <v>0</v>
      </c>
      <c r="I28" s="2">
        <v>70</v>
      </c>
    </row>
    <row r="29" spans="1:103" ht="17.25" thickTop="1" thickBot="1">
      <c r="A29" s="1">
        <v>2016</v>
      </c>
      <c r="B29" s="2">
        <v>5</v>
      </c>
      <c r="C29" s="2">
        <v>9</v>
      </c>
      <c r="D29" s="2">
        <v>4</v>
      </c>
      <c r="E29" s="2">
        <v>3</v>
      </c>
      <c r="F29" s="2">
        <v>1</v>
      </c>
      <c r="G29" s="2">
        <v>1</v>
      </c>
      <c r="H29" s="2">
        <v>1</v>
      </c>
      <c r="I29" s="2">
        <v>24</v>
      </c>
    </row>
    <row r="30" spans="1:103" ht="17.25" thickTop="1" thickBot="1">
      <c r="A30" s="1">
        <v>2017</v>
      </c>
      <c r="B30" s="2">
        <v>9</v>
      </c>
      <c r="C30" s="2">
        <v>13</v>
      </c>
      <c r="D30" s="2">
        <v>2</v>
      </c>
      <c r="E30" s="2">
        <v>0</v>
      </c>
      <c r="F30" s="2">
        <v>1</v>
      </c>
      <c r="G30" s="2">
        <v>1</v>
      </c>
      <c r="H30" s="2">
        <v>0</v>
      </c>
      <c r="I30" s="2">
        <f>SUM(B30:H30)</f>
        <v>26</v>
      </c>
    </row>
    <row r="31" spans="1:103" ht="15.75" thickTop="1">
      <c r="A31" t="s">
        <v>15</v>
      </c>
      <c r="B31" s="4">
        <f>B30</f>
        <v>9</v>
      </c>
      <c r="C31" s="4">
        <f>C30+B29</f>
        <v>18</v>
      </c>
      <c r="D31" s="4">
        <f>D30+C29+B28</f>
        <v>27</v>
      </c>
      <c r="E31" s="4">
        <f>E30+D29+C28+B27</f>
        <v>18</v>
      </c>
      <c r="F31" s="4">
        <f>F30+E29+D28+C27+B26</f>
        <v>28</v>
      </c>
      <c r="G31" s="4">
        <f>G30+F29+E28+D27+C26</f>
        <v>29</v>
      </c>
      <c r="H31" s="4">
        <f>H30+G29+F28+E27+D26</f>
        <v>34</v>
      </c>
      <c r="I31" s="5">
        <f>B31+C31+D31+E31+F31+G31+H31</f>
        <v>163</v>
      </c>
    </row>
    <row r="32" spans="1:103">
      <c r="A32" t="s">
        <v>16</v>
      </c>
      <c r="B32" s="4">
        <v>36</v>
      </c>
      <c r="C32" s="4">
        <v>37</v>
      </c>
      <c r="D32" s="4">
        <v>38</v>
      </c>
      <c r="E32" s="4">
        <v>38</v>
      </c>
      <c r="F32" s="4">
        <v>38</v>
      </c>
      <c r="G32" s="4">
        <v>38</v>
      </c>
      <c r="H32" s="4">
        <v>37</v>
      </c>
      <c r="I32" s="4">
        <v>262</v>
      </c>
    </row>
    <row r="33" spans="1:103">
      <c r="A33" t="s">
        <v>17</v>
      </c>
      <c r="B33" s="9">
        <f t="shared" ref="B33:I33" si="2">B31/B32*100</f>
        <v>25</v>
      </c>
      <c r="C33" s="9">
        <f t="shared" si="2"/>
        <v>48.648648648648653</v>
      </c>
      <c r="D33" s="9">
        <f t="shared" si="2"/>
        <v>71.05263157894737</v>
      </c>
      <c r="E33" s="9">
        <f t="shared" si="2"/>
        <v>47.368421052631575</v>
      </c>
      <c r="F33" s="9">
        <f t="shared" si="2"/>
        <v>73.68421052631578</v>
      </c>
      <c r="G33" s="9">
        <f t="shared" si="2"/>
        <v>76.31578947368422</v>
      </c>
      <c r="H33" s="10">
        <f t="shared" si="2"/>
        <v>91.891891891891902</v>
      </c>
      <c r="I33" s="9">
        <f t="shared" si="2"/>
        <v>62.213740458015266</v>
      </c>
    </row>
    <row r="34" spans="1:103">
      <c r="A34" t="s">
        <v>18</v>
      </c>
      <c r="B34" s="7">
        <f t="shared" ref="B34:H34" si="3">B32-B31</f>
        <v>27</v>
      </c>
      <c r="C34" s="7">
        <f t="shared" si="3"/>
        <v>19</v>
      </c>
      <c r="D34" s="7">
        <f t="shared" si="3"/>
        <v>11</v>
      </c>
      <c r="E34" s="7">
        <f t="shared" si="3"/>
        <v>20</v>
      </c>
      <c r="F34" s="7">
        <f t="shared" si="3"/>
        <v>10</v>
      </c>
      <c r="G34" s="7">
        <f t="shared" si="3"/>
        <v>9</v>
      </c>
      <c r="H34" s="7">
        <f t="shared" si="3"/>
        <v>3</v>
      </c>
      <c r="I34" s="7">
        <f>SUM(B34:H34)</f>
        <v>99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44">
        <v>2017</v>
      </c>
      <c r="B44" s="45"/>
      <c r="C44" s="45"/>
      <c r="D44" s="19">
        <v>18</v>
      </c>
      <c r="E44" s="19">
        <v>26</v>
      </c>
      <c r="F44" s="19">
        <v>23</v>
      </c>
      <c r="G44" s="19">
        <v>8</v>
      </c>
      <c r="H44" s="20"/>
      <c r="I44" s="20">
        <f>SUM(D44:H44)</f>
        <v>75</v>
      </c>
    </row>
    <row r="45" spans="1:103" ht="17.25" thickTop="1" thickBot="1">
      <c r="A45" t="s">
        <v>15</v>
      </c>
      <c r="B45" s="4"/>
      <c r="C45" s="4"/>
      <c r="D45" s="19">
        <f t="shared" ref="D45:I45" si="4">SUM(D44)</f>
        <v>18</v>
      </c>
      <c r="E45" s="19">
        <f t="shared" si="4"/>
        <v>26</v>
      </c>
      <c r="F45" s="19">
        <f t="shared" si="4"/>
        <v>23</v>
      </c>
      <c r="G45" s="19">
        <f t="shared" si="4"/>
        <v>8</v>
      </c>
      <c r="H45" s="20"/>
      <c r="I45" s="20">
        <f t="shared" si="4"/>
        <v>75</v>
      </c>
    </row>
    <row r="46" spans="1:103" ht="17.25" thickTop="1" thickBot="1">
      <c r="A46" s="17" t="s">
        <v>16</v>
      </c>
      <c r="B46" s="18"/>
      <c r="C46" s="18"/>
      <c r="D46" s="21">
        <v>43</v>
      </c>
      <c r="E46" s="22">
        <v>43</v>
      </c>
      <c r="F46" s="22">
        <v>43</v>
      </c>
      <c r="G46" s="21">
        <v>43</v>
      </c>
      <c r="H46" s="23"/>
      <c r="I46" s="23">
        <f>SUM(D46:H46)</f>
        <v>172</v>
      </c>
    </row>
    <row r="47" spans="1:103" ht="16.5" thickTop="1" thickBot="1">
      <c r="A47" t="s">
        <v>17</v>
      </c>
      <c r="B47" s="8"/>
      <c r="C47" s="8"/>
      <c r="D47" s="24">
        <f>D45/D46*100</f>
        <v>41.860465116279073</v>
      </c>
      <c r="E47" s="24">
        <f t="shared" ref="E47:I47" si="5">E45/E46*100</f>
        <v>60.465116279069761</v>
      </c>
      <c r="F47" s="24">
        <f t="shared" si="5"/>
        <v>53.488372093023251</v>
      </c>
      <c r="G47" s="24">
        <f t="shared" si="5"/>
        <v>18.604651162790699</v>
      </c>
      <c r="H47" s="24"/>
      <c r="I47" s="24">
        <f t="shared" si="5"/>
        <v>43.604651162790695</v>
      </c>
    </row>
    <row r="48" spans="1:103" ht="15.75" thickTop="1">
      <c r="A48" t="s">
        <v>18</v>
      </c>
      <c r="B48" s="7"/>
      <c r="C48" s="7"/>
      <c r="D48" s="4">
        <f>D46-D45</f>
        <v>25</v>
      </c>
      <c r="E48" s="4">
        <f t="shared" ref="E48:I48" si="6">E46-E45</f>
        <v>17</v>
      </c>
      <c r="F48" s="4">
        <f t="shared" si="6"/>
        <v>20</v>
      </c>
      <c r="G48" s="4">
        <f t="shared" si="6"/>
        <v>35</v>
      </c>
      <c r="H48" s="4"/>
      <c r="I48" s="4">
        <f t="shared" si="6"/>
        <v>97</v>
      </c>
    </row>
    <row r="50" spans="1:1">
      <c r="A50" t="s">
        <v>51</v>
      </c>
    </row>
  </sheetData>
  <mergeCells count="16">
    <mergeCell ref="A44:C44"/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50"/>
  <sheetViews>
    <sheetView topLeftCell="A25" workbookViewId="0">
      <selection activeCell="A22" sqref="A22:CY22"/>
    </sheetView>
  </sheetViews>
  <sheetFormatPr defaultRowHeight="15"/>
  <cols>
    <col min="1" max="1" width="25.85546875" customWidth="1"/>
  </cols>
  <sheetData>
    <row r="1" spans="1:103" ht="15.75" thickBot="1">
      <c r="A1" t="s">
        <v>31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3</v>
      </c>
      <c r="D9" s="46">
        <v>83</v>
      </c>
      <c r="E9" s="46">
        <v>64</v>
      </c>
      <c r="F9" s="46">
        <v>55</v>
      </c>
      <c r="G9" s="46">
        <v>0</v>
      </c>
      <c r="H9" s="46">
        <v>0</v>
      </c>
      <c r="I9" s="46">
        <v>205</v>
      </c>
    </row>
    <row r="10" spans="1:103" ht="17.25" thickTop="1" thickBot="1">
      <c r="A10" s="1">
        <v>2015</v>
      </c>
      <c r="B10" s="46">
        <v>42</v>
      </c>
      <c r="C10" s="46">
        <v>41</v>
      </c>
      <c r="D10" s="46">
        <v>36</v>
      </c>
      <c r="E10" s="46">
        <v>7</v>
      </c>
      <c r="F10" s="46">
        <v>3</v>
      </c>
      <c r="G10" s="46">
        <v>2</v>
      </c>
      <c r="H10" s="46">
        <v>6</v>
      </c>
      <c r="I10" s="46">
        <v>137</v>
      </c>
    </row>
    <row r="11" spans="1:103" ht="17.25" thickTop="1" thickBot="1">
      <c r="A11" s="1">
        <v>2016</v>
      </c>
      <c r="B11" s="46">
        <v>33</v>
      </c>
      <c r="C11" s="46">
        <v>6</v>
      </c>
      <c r="D11" s="46">
        <v>4</v>
      </c>
      <c r="E11" s="46">
        <v>2</v>
      </c>
      <c r="F11" s="46">
        <v>2</v>
      </c>
      <c r="G11" s="46">
        <v>0</v>
      </c>
      <c r="H11" s="46">
        <v>0</v>
      </c>
      <c r="I11" s="46">
        <v>47</v>
      </c>
    </row>
    <row r="12" spans="1:103" ht="17.25" thickTop="1" thickBot="1">
      <c r="A12" s="1">
        <v>2017</v>
      </c>
      <c r="B12" s="46">
        <v>26</v>
      </c>
      <c r="C12" s="46">
        <v>5</v>
      </c>
      <c r="D12" s="46">
        <v>6</v>
      </c>
      <c r="E12" s="46">
        <v>0</v>
      </c>
      <c r="F12" s="46">
        <v>1</v>
      </c>
      <c r="G12" s="46">
        <v>0</v>
      </c>
      <c r="H12" s="46">
        <v>0</v>
      </c>
      <c r="I12" s="46">
        <f>SUM(B12:H12)</f>
        <v>38</v>
      </c>
    </row>
    <row r="13" spans="1:103" ht="15.75" thickTop="1">
      <c r="A13" t="s">
        <v>15</v>
      </c>
      <c r="B13" s="48">
        <f>B12</f>
        <v>26</v>
      </c>
      <c r="C13" s="48">
        <f>C12+B11</f>
        <v>38</v>
      </c>
      <c r="D13" s="48">
        <f>D12+C11+B10</f>
        <v>54</v>
      </c>
      <c r="E13" s="48">
        <f>E12+D11+C10+B9</f>
        <v>45</v>
      </c>
      <c r="F13" s="48">
        <f>F12+E11+D10+C9+B8</f>
        <v>42</v>
      </c>
      <c r="G13" s="48">
        <f>G12+F11+E10+D9+C8</f>
        <v>92</v>
      </c>
      <c r="H13" s="48">
        <f>H12+G11+F10+E9+D8</f>
        <v>67</v>
      </c>
      <c r="I13" s="49">
        <f>B13+C13+D13+E13+F13+G13+H13</f>
        <v>364</v>
      </c>
    </row>
    <row r="14" spans="1:103">
      <c r="A14" t="s">
        <v>16</v>
      </c>
      <c r="B14" s="48">
        <v>58</v>
      </c>
      <c r="C14" s="48">
        <v>58</v>
      </c>
      <c r="D14" s="48">
        <v>57</v>
      </c>
      <c r="E14" s="48">
        <v>56</v>
      </c>
      <c r="F14" s="48">
        <v>57</v>
      </c>
      <c r="G14" s="48">
        <v>57</v>
      </c>
      <c r="H14" s="48">
        <v>58</v>
      </c>
      <c r="I14" s="48">
        <v>401</v>
      </c>
    </row>
    <row r="15" spans="1:103">
      <c r="A15" t="s">
        <v>17</v>
      </c>
      <c r="B15" s="73">
        <f t="shared" ref="B15:I15" si="0">B13/B14*100</f>
        <v>44.827586206896555</v>
      </c>
      <c r="C15" s="73">
        <f t="shared" si="0"/>
        <v>65.517241379310349</v>
      </c>
      <c r="D15" s="51">
        <f t="shared" si="0"/>
        <v>94.73684210526315</v>
      </c>
      <c r="E15" s="51">
        <f t="shared" si="0"/>
        <v>80.357142857142861</v>
      </c>
      <c r="F15" s="73">
        <f t="shared" si="0"/>
        <v>73.68421052631578</v>
      </c>
      <c r="G15" s="51">
        <f t="shared" si="0"/>
        <v>161.40350877192981</v>
      </c>
      <c r="H15" s="51">
        <f t="shared" si="0"/>
        <v>115.51724137931035</v>
      </c>
      <c r="I15" s="51">
        <f t="shared" si="0"/>
        <v>90.773067331670816</v>
      </c>
    </row>
    <row r="16" spans="1:103">
      <c r="A16" t="s">
        <v>18</v>
      </c>
      <c r="B16" s="52">
        <f t="shared" ref="B16:C16" si="1">B14-B13</f>
        <v>32</v>
      </c>
      <c r="C16" s="52">
        <f t="shared" si="1"/>
        <v>20</v>
      </c>
      <c r="D16" s="52">
        <f>D14-D13</f>
        <v>3</v>
      </c>
      <c r="E16" s="52">
        <f>E14-E13</f>
        <v>11</v>
      </c>
      <c r="F16" s="52">
        <f>F14-F13</f>
        <v>15</v>
      </c>
      <c r="G16" s="52" t="s">
        <v>50</v>
      </c>
      <c r="H16" s="52" t="s">
        <v>50</v>
      </c>
      <c r="I16" s="52">
        <f>SUM(B16:H16)</f>
        <v>81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2</v>
      </c>
      <c r="D27" s="46">
        <v>25</v>
      </c>
      <c r="E27" s="46">
        <v>47</v>
      </c>
      <c r="F27" s="46">
        <v>83</v>
      </c>
      <c r="G27" s="46">
        <v>20</v>
      </c>
      <c r="H27" s="46">
        <v>0</v>
      </c>
      <c r="I27" s="47">
        <f>SUM(B27:H27)</f>
        <v>177</v>
      </c>
    </row>
    <row r="28" spans="1:103" ht="17.25" thickTop="1" thickBot="1">
      <c r="A28" s="1">
        <v>2015</v>
      </c>
      <c r="B28" s="46">
        <v>19</v>
      </c>
      <c r="C28" s="46">
        <v>25</v>
      </c>
      <c r="D28" s="46">
        <v>27</v>
      </c>
      <c r="E28" s="46">
        <v>23</v>
      </c>
      <c r="F28" s="46">
        <v>5</v>
      </c>
      <c r="G28" s="46">
        <v>5</v>
      </c>
      <c r="H28" s="46">
        <v>0</v>
      </c>
      <c r="I28" s="47">
        <f>SUM(B28:H28)</f>
        <v>104</v>
      </c>
    </row>
    <row r="29" spans="1:103" ht="17.25" thickTop="1" thickBot="1">
      <c r="A29" s="1">
        <v>2016</v>
      </c>
      <c r="B29" s="46">
        <v>12</v>
      </c>
      <c r="C29" s="46">
        <v>12</v>
      </c>
      <c r="D29" s="46">
        <v>8</v>
      </c>
      <c r="E29" s="46">
        <v>11</v>
      </c>
      <c r="F29" s="46">
        <v>2</v>
      </c>
      <c r="G29" s="46">
        <v>1</v>
      </c>
      <c r="H29" s="46">
        <v>0</v>
      </c>
      <c r="I29" s="47">
        <f>SUM(B29:H29)</f>
        <v>46</v>
      </c>
    </row>
    <row r="30" spans="1:103" ht="17.25" thickTop="1" thickBot="1">
      <c r="A30" s="1">
        <v>2017</v>
      </c>
      <c r="B30" s="46">
        <v>19</v>
      </c>
      <c r="C30" s="46">
        <v>15</v>
      </c>
      <c r="D30" s="46">
        <v>5</v>
      </c>
      <c r="E30" s="46">
        <v>2</v>
      </c>
      <c r="F30" s="46">
        <v>2</v>
      </c>
      <c r="G30" s="46">
        <v>1</v>
      </c>
      <c r="H30" s="46">
        <v>0</v>
      </c>
      <c r="I30" s="47">
        <f>SUM(B30:H30)</f>
        <v>44</v>
      </c>
    </row>
    <row r="31" spans="1:103" ht="15.75" thickTop="1">
      <c r="A31" t="s">
        <v>15</v>
      </c>
      <c r="B31" s="48">
        <f>B30</f>
        <v>19</v>
      </c>
      <c r="C31" s="48">
        <f>C30+B29</f>
        <v>27</v>
      </c>
      <c r="D31" s="48">
        <f>D30+C29+B28</f>
        <v>36</v>
      </c>
      <c r="E31" s="48">
        <f>E30+D29+C28+B27</f>
        <v>35</v>
      </c>
      <c r="F31" s="48">
        <f>F30+E29+D28+C27+B26</f>
        <v>42</v>
      </c>
      <c r="G31" s="48">
        <f>G30+F29+E28+D27+C26</f>
        <v>51</v>
      </c>
      <c r="H31" s="48">
        <f>H30+G29+F28+E27+D26</f>
        <v>53</v>
      </c>
      <c r="I31" s="49">
        <f>B31+C31+D31+E31+F31+G31+H31</f>
        <v>263</v>
      </c>
    </row>
    <row r="32" spans="1:103">
      <c r="A32" t="s">
        <v>16</v>
      </c>
      <c r="B32" s="48">
        <v>58</v>
      </c>
      <c r="C32" s="48">
        <v>58</v>
      </c>
      <c r="D32" s="48">
        <v>57</v>
      </c>
      <c r="E32" s="48">
        <v>56</v>
      </c>
      <c r="F32" s="48">
        <v>57</v>
      </c>
      <c r="G32" s="48">
        <v>57</v>
      </c>
      <c r="H32" s="48">
        <v>58</v>
      </c>
      <c r="I32" s="48">
        <v>401</v>
      </c>
    </row>
    <row r="33" spans="1:103">
      <c r="A33" t="s">
        <v>17</v>
      </c>
      <c r="B33" s="50">
        <f t="shared" ref="B33:I33" si="2">B31/B32*100</f>
        <v>32.758620689655174</v>
      </c>
      <c r="C33" s="50">
        <f t="shared" si="2"/>
        <v>46.551724137931032</v>
      </c>
      <c r="D33" s="50">
        <f t="shared" si="2"/>
        <v>63.157894736842103</v>
      </c>
      <c r="E33" s="50">
        <f t="shared" si="2"/>
        <v>62.5</v>
      </c>
      <c r="F33" s="50">
        <f t="shared" si="2"/>
        <v>73.68421052631578</v>
      </c>
      <c r="G33" s="51">
        <f t="shared" si="2"/>
        <v>89.473684210526315</v>
      </c>
      <c r="H33" s="51">
        <f t="shared" si="2"/>
        <v>91.379310344827587</v>
      </c>
      <c r="I33" s="50">
        <f t="shared" si="2"/>
        <v>65.586034912718205</v>
      </c>
    </row>
    <row r="34" spans="1:103">
      <c r="A34" t="s">
        <v>18</v>
      </c>
      <c r="B34" s="52">
        <f t="shared" ref="B34:H34" si="3">B32-B31</f>
        <v>39</v>
      </c>
      <c r="C34" s="52">
        <f t="shared" si="3"/>
        <v>31</v>
      </c>
      <c r="D34" s="52">
        <f t="shared" si="3"/>
        <v>21</v>
      </c>
      <c r="E34" s="52">
        <f t="shared" si="3"/>
        <v>21</v>
      </c>
      <c r="F34" s="52">
        <f t="shared" si="3"/>
        <v>15</v>
      </c>
      <c r="G34" s="52">
        <f t="shared" si="3"/>
        <v>6</v>
      </c>
      <c r="H34" s="52">
        <f t="shared" si="3"/>
        <v>5</v>
      </c>
      <c r="I34" s="52">
        <f>SUM(B34:H34)</f>
        <v>138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20</v>
      </c>
      <c r="E44" s="19">
        <v>41</v>
      </c>
      <c r="F44" s="19">
        <v>38</v>
      </c>
      <c r="G44" s="19">
        <v>6</v>
      </c>
      <c r="H44" s="20"/>
      <c r="I44" s="20">
        <f>SUM(D44:H44)</f>
        <v>105</v>
      </c>
    </row>
    <row r="45" spans="1:103" ht="17.25" thickTop="1" thickBot="1">
      <c r="A45" t="s">
        <v>15</v>
      </c>
      <c r="B45" s="4"/>
      <c r="C45" s="4"/>
      <c r="D45" s="19">
        <f>D44</f>
        <v>20</v>
      </c>
      <c r="E45" s="19">
        <f>E44</f>
        <v>41</v>
      </c>
      <c r="F45" s="19">
        <f>F44</f>
        <v>38</v>
      </c>
      <c r="G45" s="19">
        <v>6</v>
      </c>
      <c r="H45" s="20"/>
      <c r="I45" s="20">
        <f>SUM(D45:H45)</f>
        <v>105</v>
      </c>
    </row>
    <row r="46" spans="1:103" ht="17.25" thickTop="1" thickBot="1">
      <c r="A46" s="17" t="s">
        <v>16</v>
      </c>
      <c r="B46" s="18"/>
      <c r="C46" s="18"/>
      <c r="D46" s="21">
        <v>58</v>
      </c>
      <c r="E46" s="22">
        <v>58</v>
      </c>
      <c r="F46" s="22">
        <v>58</v>
      </c>
      <c r="G46" s="21">
        <v>57</v>
      </c>
      <c r="H46" s="23"/>
      <c r="I46" s="23">
        <f>SUM(D46:H46)</f>
        <v>231</v>
      </c>
    </row>
    <row r="47" spans="1:103" ht="16.5" thickTop="1" thickBot="1">
      <c r="A47" t="s">
        <v>17</v>
      </c>
      <c r="B47" s="8"/>
      <c r="C47" s="8"/>
      <c r="D47" s="24">
        <f>D45/D46*100</f>
        <v>34.482758620689658</v>
      </c>
      <c r="E47" s="24">
        <f t="shared" ref="E47:I47" si="4">E45/E46*100</f>
        <v>70.689655172413794</v>
      </c>
      <c r="F47" s="24">
        <f t="shared" si="4"/>
        <v>65.517241379310349</v>
      </c>
      <c r="G47" s="24">
        <f t="shared" si="4"/>
        <v>10.526315789473683</v>
      </c>
      <c r="H47" s="24"/>
      <c r="I47" s="24">
        <f t="shared" si="4"/>
        <v>45.454545454545453</v>
      </c>
    </row>
    <row r="48" spans="1:103" ht="15.75" thickTop="1">
      <c r="A48" t="s">
        <v>18</v>
      </c>
      <c r="B48" s="7"/>
      <c r="C48" s="7"/>
      <c r="D48" s="4">
        <f>D46-D45</f>
        <v>38</v>
      </c>
      <c r="E48" s="4">
        <f t="shared" ref="E48:I48" si="5">E46-E45</f>
        <v>17</v>
      </c>
      <c r="F48" s="4">
        <f t="shared" si="5"/>
        <v>20</v>
      </c>
      <c r="G48" s="4">
        <f t="shared" si="5"/>
        <v>51</v>
      </c>
      <c r="H48" s="4"/>
      <c r="I48" s="4">
        <f t="shared" si="5"/>
        <v>126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Y50"/>
  <sheetViews>
    <sheetView topLeftCell="A16" workbookViewId="0">
      <selection activeCell="F36" sqref="F36"/>
    </sheetView>
  </sheetViews>
  <sheetFormatPr defaultRowHeight="15"/>
  <cols>
    <col min="1" max="1" width="27.140625" customWidth="1"/>
  </cols>
  <sheetData>
    <row r="1" spans="1:103" ht="15.75" thickBot="1">
      <c r="A1" t="s">
        <v>32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1</v>
      </c>
      <c r="C9" s="2">
        <v>1</v>
      </c>
      <c r="D9" s="2">
        <v>286</v>
      </c>
      <c r="E9" s="2">
        <v>205</v>
      </c>
      <c r="F9" s="2">
        <v>221</v>
      </c>
      <c r="G9" s="2">
        <v>1</v>
      </c>
      <c r="H9" s="2">
        <v>0</v>
      </c>
      <c r="I9" s="3">
        <f>SUM(B9:H9)</f>
        <v>715</v>
      </c>
    </row>
    <row r="10" spans="1:103" ht="17.25" thickTop="1" thickBot="1">
      <c r="A10" s="1">
        <v>2015</v>
      </c>
      <c r="B10" s="2">
        <v>269</v>
      </c>
      <c r="C10" s="2">
        <v>165</v>
      </c>
      <c r="D10" s="2">
        <v>114</v>
      </c>
      <c r="E10" s="2">
        <v>11</v>
      </c>
      <c r="F10" s="2">
        <v>4</v>
      </c>
      <c r="G10" s="2">
        <v>0</v>
      </c>
      <c r="H10" s="2">
        <v>0</v>
      </c>
      <c r="I10" s="3">
        <f>SUM(B10:H10)</f>
        <v>563</v>
      </c>
    </row>
    <row r="11" spans="1:103" ht="17.25" thickTop="1" thickBot="1">
      <c r="A11" s="1">
        <v>2016</v>
      </c>
      <c r="B11" s="2">
        <v>97</v>
      </c>
      <c r="C11" s="2">
        <v>17</v>
      </c>
      <c r="D11" s="2">
        <v>3</v>
      </c>
      <c r="E11" s="2">
        <v>4</v>
      </c>
      <c r="F11" s="2">
        <v>2</v>
      </c>
      <c r="G11" s="2">
        <v>1</v>
      </c>
      <c r="H11" s="2">
        <v>0</v>
      </c>
      <c r="I11" s="3">
        <f>SUM(B11:H11)</f>
        <v>124</v>
      </c>
    </row>
    <row r="12" spans="1:103" ht="17.25" thickTop="1" thickBot="1">
      <c r="A12" s="1">
        <v>2017</v>
      </c>
      <c r="B12" s="2">
        <v>86</v>
      </c>
      <c r="C12" s="2">
        <v>25</v>
      </c>
      <c r="D12" s="2">
        <v>7</v>
      </c>
      <c r="E12" s="2">
        <v>4</v>
      </c>
      <c r="F12" s="2">
        <v>9</v>
      </c>
      <c r="G12" s="2">
        <v>4</v>
      </c>
      <c r="H12" s="2">
        <v>0</v>
      </c>
      <c r="I12" s="3">
        <f>SUM(B12:H12)</f>
        <v>135</v>
      </c>
    </row>
    <row r="13" spans="1:103" ht="15.75" thickTop="1">
      <c r="A13" t="s">
        <v>15</v>
      </c>
      <c r="B13" s="4">
        <f>B12</f>
        <v>86</v>
      </c>
      <c r="C13" s="4">
        <f>C12+B11</f>
        <v>122</v>
      </c>
      <c r="D13" s="4">
        <f>D12+C11+B10</f>
        <v>293</v>
      </c>
      <c r="E13" s="4">
        <f>E12+D11+C10+B9</f>
        <v>173</v>
      </c>
      <c r="F13" s="4">
        <f>F12+E11+D10+C9+B8</f>
        <v>128</v>
      </c>
      <c r="G13" s="4">
        <f>G12+F11+E10+D9+C8</f>
        <v>303</v>
      </c>
      <c r="H13" s="4">
        <f>H12+G11+F10+E9+D8</f>
        <v>210</v>
      </c>
      <c r="I13" s="5">
        <f>B13+C13+D13+E13+F13+G13+H13</f>
        <v>1315</v>
      </c>
    </row>
    <row r="14" spans="1:103">
      <c r="A14" t="s">
        <v>16</v>
      </c>
      <c r="B14" s="4">
        <v>232</v>
      </c>
      <c r="C14" s="4">
        <v>234</v>
      </c>
      <c r="D14" s="4">
        <v>234</v>
      </c>
      <c r="E14" s="4">
        <v>236</v>
      </c>
      <c r="F14" s="4">
        <v>239</v>
      </c>
      <c r="G14" s="4">
        <v>245</v>
      </c>
      <c r="H14" s="4">
        <v>249</v>
      </c>
      <c r="I14" s="4">
        <v>1669</v>
      </c>
    </row>
    <row r="15" spans="1:103">
      <c r="A15" t="s">
        <v>17</v>
      </c>
      <c r="B15" s="11">
        <f t="shared" ref="B15:I15" si="0">B13/B14*100</f>
        <v>37.068965517241381</v>
      </c>
      <c r="C15" s="11">
        <f t="shared" si="0"/>
        <v>52.136752136752143</v>
      </c>
      <c r="D15" s="10">
        <f t="shared" si="0"/>
        <v>125.21367521367522</v>
      </c>
      <c r="E15" s="11">
        <f t="shared" si="0"/>
        <v>73.305084745762713</v>
      </c>
      <c r="F15" s="11">
        <f t="shared" si="0"/>
        <v>53.556485355648533</v>
      </c>
      <c r="G15" s="10">
        <f t="shared" si="0"/>
        <v>123.67346938775509</v>
      </c>
      <c r="H15" s="10">
        <f t="shared" si="0"/>
        <v>84.337349397590373</v>
      </c>
      <c r="I15" s="11">
        <f t="shared" si="0"/>
        <v>78.789694427801081</v>
      </c>
    </row>
    <row r="16" spans="1:103">
      <c r="A16" t="s">
        <v>18</v>
      </c>
      <c r="B16" s="6">
        <f t="shared" ref="B16:H16" si="1">B14-B13</f>
        <v>146</v>
      </c>
      <c r="C16" s="6">
        <f t="shared" si="1"/>
        <v>112</v>
      </c>
      <c r="D16" s="6" t="s">
        <v>50</v>
      </c>
      <c r="E16" s="6">
        <f>E14-E13</f>
        <v>63</v>
      </c>
      <c r="F16" s="6">
        <f>F14-F13</f>
        <v>111</v>
      </c>
      <c r="G16" s="6" t="s">
        <v>50</v>
      </c>
      <c r="H16" s="6">
        <f t="shared" si="1"/>
        <v>39</v>
      </c>
      <c r="I16" s="6">
        <f>SUM(B16:H16)</f>
        <v>471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1</v>
      </c>
      <c r="D27" s="46">
        <v>71</v>
      </c>
      <c r="E27" s="46">
        <v>132</v>
      </c>
      <c r="F27" s="46">
        <v>132</v>
      </c>
      <c r="G27" s="46">
        <v>80</v>
      </c>
      <c r="H27" s="46">
        <v>2</v>
      </c>
      <c r="I27" s="46">
        <v>418</v>
      </c>
    </row>
    <row r="28" spans="1:103" ht="17.25" thickTop="1" thickBot="1">
      <c r="A28" s="1">
        <v>2015</v>
      </c>
      <c r="B28" s="46">
        <v>82</v>
      </c>
      <c r="C28" s="46">
        <v>144</v>
      </c>
      <c r="D28" s="46">
        <v>149</v>
      </c>
      <c r="E28" s="46">
        <v>55</v>
      </c>
      <c r="F28" s="46">
        <v>24</v>
      </c>
      <c r="G28" s="46">
        <v>7</v>
      </c>
      <c r="H28" s="46">
        <v>1</v>
      </c>
      <c r="I28" s="46">
        <v>462</v>
      </c>
    </row>
    <row r="29" spans="1:103" ht="17.25" thickTop="1" thickBot="1">
      <c r="A29" s="1">
        <v>2016</v>
      </c>
      <c r="B29" s="46">
        <v>72</v>
      </c>
      <c r="C29" s="46">
        <v>38</v>
      </c>
      <c r="D29" s="46">
        <v>17</v>
      </c>
      <c r="E29" s="46">
        <v>12</v>
      </c>
      <c r="F29" s="46">
        <v>4</v>
      </c>
      <c r="G29" s="46">
        <v>2</v>
      </c>
      <c r="H29" s="46">
        <v>1</v>
      </c>
      <c r="I29" s="46">
        <v>146</v>
      </c>
    </row>
    <row r="30" spans="1:103" ht="17.25" thickTop="1" thickBot="1">
      <c r="A30" s="1">
        <v>2017</v>
      </c>
      <c r="B30" s="46">
        <v>34</v>
      </c>
      <c r="C30" s="46">
        <v>25</v>
      </c>
      <c r="D30" s="46">
        <v>11</v>
      </c>
      <c r="E30" s="46">
        <v>3</v>
      </c>
      <c r="F30" s="46">
        <v>8</v>
      </c>
      <c r="G30" s="46">
        <v>4</v>
      </c>
      <c r="H30" s="46">
        <v>0</v>
      </c>
      <c r="I30" s="46">
        <f>SUM(B30:H30)</f>
        <v>85</v>
      </c>
    </row>
    <row r="31" spans="1:103" ht="15.75" thickTop="1">
      <c r="A31" t="s">
        <v>15</v>
      </c>
      <c r="B31" s="48">
        <f>B30</f>
        <v>34</v>
      </c>
      <c r="C31" s="48">
        <f>C30+B29</f>
        <v>97</v>
      </c>
      <c r="D31" s="48">
        <f>D30+C29+B28</f>
        <v>131</v>
      </c>
      <c r="E31" s="48">
        <f>E30+D29+C28+B27</f>
        <v>164</v>
      </c>
      <c r="F31" s="48">
        <f>F30+E29+D28+C27+B26</f>
        <v>170</v>
      </c>
      <c r="G31" s="48">
        <f>G30+F29+E28+D27+C26</f>
        <v>134</v>
      </c>
      <c r="H31" s="48">
        <f>H30+G29+F28+E27+D26</f>
        <v>158</v>
      </c>
      <c r="I31" s="49">
        <f>B31+C31+D31+E31+F31+G31+H31</f>
        <v>888</v>
      </c>
    </row>
    <row r="32" spans="1:103">
      <c r="A32" t="s">
        <v>16</v>
      </c>
      <c r="B32" s="48">
        <v>232</v>
      </c>
      <c r="C32" s="48">
        <v>234</v>
      </c>
      <c r="D32" s="48">
        <v>234</v>
      </c>
      <c r="E32" s="48">
        <v>236</v>
      </c>
      <c r="F32" s="48">
        <v>239</v>
      </c>
      <c r="G32" s="48">
        <v>245</v>
      </c>
      <c r="H32" s="48">
        <v>249</v>
      </c>
      <c r="I32" s="48">
        <v>1669</v>
      </c>
    </row>
    <row r="33" spans="1:103">
      <c r="A33" t="s">
        <v>17</v>
      </c>
      <c r="B33" s="50">
        <f t="shared" ref="B33:I33" si="2">B31/B32*100</f>
        <v>14.655172413793101</v>
      </c>
      <c r="C33" s="50">
        <f t="shared" si="2"/>
        <v>41.452991452991455</v>
      </c>
      <c r="D33" s="50">
        <f t="shared" si="2"/>
        <v>55.982905982905983</v>
      </c>
      <c r="E33" s="50">
        <f t="shared" si="2"/>
        <v>69.491525423728817</v>
      </c>
      <c r="F33" s="50">
        <f t="shared" si="2"/>
        <v>71.129707112970706</v>
      </c>
      <c r="G33" s="50">
        <f t="shared" si="2"/>
        <v>54.693877551020407</v>
      </c>
      <c r="H33" s="50">
        <f t="shared" si="2"/>
        <v>63.453815261044177</v>
      </c>
      <c r="I33" s="50">
        <f t="shared" si="2"/>
        <v>53.205512282804079</v>
      </c>
    </row>
    <row r="34" spans="1:103">
      <c r="A34" t="s">
        <v>18</v>
      </c>
      <c r="B34" s="52">
        <f t="shared" ref="B34:H34" si="3">B32-B31</f>
        <v>198</v>
      </c>
      <c r="C34" s="52">
        <f t="shared" si="3"/>
        <v>137</v>
      </c>
      <c r="D34" s="52">
        <f t="shared" si="3"/>
        <v>103</v>
      </c>
      <c r="E34" s="52">
        <f t="shared" si="3"/>
        <v>72</v>
      </c>
      <c r="F34" s="52">
        <f t="shared" si="3"/>
        <v>69</v>
      </c>
      <c r="G34" s="52">
        <f t="shared" si="3"/>
        <v>111</v>
      </c>
      <c r="H34" s="52">
        <f t="shared" si="3"/>
        <v>91</v>
      </c>
      <c r="I34" s="52">
        <f>SUM(B34:H34)</f>
        <v>781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40</v>
      </c>
      <c r="E44" s="19">
        <v>80</v>
      </c>
      <c r="F44" s="19">
        <v>74</v>
      </c>
      <c r="G44" s="19">
        <v>7</v>
      </c>
      <c r="H44" s="20"/>
      <c r="I44" s="20">
        <f>SUM(D44:H44)</f>
        <v>201</v>
      </c>
    </row>
    <row r="45" spans="1:103" ht="17.25" thickTop="1" thickBot="1">
      <c r="A45" t="s">
        <v>15</v>
      </c>
      <c r="B45" s="4"/>
      <c r="C45" s="4"/>
      <c r="D45" s="19">
        <f>D44</f>
        <v>40</v>
      </c>
      <c r="E45" s="19">
        <f>E44</f>
        <v>80</v>
      </c>
      <c r="F45" s="19">
        <f>F44</f>
        <v>74</v>
      </c>
      <c r="G45" s="19">
        <f>G44</f>
        <v>7</v>
      </c>
      <c r="H45" s="20"/>
      <c r="I45" s="20">
        <f>SUM(D45:H45)</f>
        <v>201</v>
      </c>
    </row>
    <row r="46" spans="1:103" ht="17.25" thickTop="1" thickBot="1">
      <c r="A46" s="17" t="s">
        <v>16</v>
      </c>
      <c r="B46" s="18"/>
      <c r="C46" s="18"/>
      <c r="D46" s="21">
        <v>253</v>
      </c>
      <c r="E46" s="22">
        <v>259</v>
      </c>
      <c r="F46" s="22">
        <v>259</v>
      </c>
      <c r="G46" s="21">
        <v>257</v>
      </c>
      <c r="H46" s="23"/>
      <c r="I46" s="23">
        <f>SUM(D46:H46)</f>
        <v>1028</v>
      </c>
    </row>
    <row r="47" spans="1:103" ht="16.5" thickTop="1" thickBot="1">
      <c r="A47" t="s">
        <v>17</v>
      </c>
      <c r="B47" s="8"/>
      <c r="C47" s="8"/>
      <c r="D47" s="24">
        <f>D45/D46*100</f>
        <v>15.810276679841898</v>
      </c>
      <c r="E47" s="24">
        <f t="shared" ref="E47:I47" si="4">E45/E46*100</f>
        <v>30.888030888030887</v>
      </c>
      <c r="F47" s="24">
        <f t="shared" si="4"/>
        <v>28.571428571428569</v>
      </c>
      <c r="G47" s="24">
        <f t="shared" si="4"/>
        <v>2.7237354085603114</v>
      </c>
      <c r="H47" s="24"/>
      <c r="I47" s="24">
        <f t="shared" si="4"/>
        <v>19.552529182879379</v>
      </c>
    </row>
    <row r="48" spans="1:103" ht="15.75" thickTop="1">
      <c r="A48" t="s">
        <v>18</v>
      </c>
      <c r="B48" s="7"/>
      <c r="C48" s="7"/>
      <c r="D48" s="4">
        <f>D46-D45</f>
        <v>213</v>
      </c>
      <c r="E48" s="4">
        <f t="shared" ref="E48:G48" si="5">E46-E45</f>
        <v>179</v>
      </c>
      <c r="F48" s="4">
        <f t="shared" si="5"/>
        <v>185</v>
      </c>
      <c r="G48" s="4">
        <f t="shared" si="5"/>
        <v>250</v>
      </c>
      <c r="H48" s="4"/>
      <c r="I48" s="4">
        <f>SUM(D48:H48)</f>
        <v>827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50"/>
  <sheetViews>
    <sheetView topLeftCell="A13" zoomScaleNormal="100" workbookViewId="0">
      <selection activeCell="D30" sqref="D30"/>
    </sheetView>
  </sheetViews>
  <sheetFormatPr defaultRowHeight="15"/>
  <cols>
    <col min="1" max="1" width="26.5703125" customWidth="1"/>
  </cols>
  <sheetData>
    <row r="1" spans="1:103" ht="15.75" thickBot="1">
      <c r="A1" t="s">
        <v>33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135</v>
      </c>
      <c r="E9" s="46">
        <v>99</v>
      </c>
      <c r="F9" s="46">
        <v>112</v>
      </c>
      <c r="G9" s="46">
        <v>0</v>
      </c>
      <c r="H9" s="46">
        <v>0</v>
      </c>
      <c r="I9" s="47">
        <f>SUM(B9:H9)</f>
        <v>346</v>
      </c>
    </row>
    <row r="10" spans="1:103" ht="17.25" thickTop="1" thickBot="1">
      <c r="A10" s="1">
        <v>2015</v>
      </c>
      <c r="B10" s="46">
        <v>90</v>
      </c>
      <c r="C10" s="46">
        <v>74</v>
      </c>
      <c r="D10" s="46">
        <v>94</v>
      </c>
      <c r="E10" s="46">
        <v>0</v>
      </c>
      <c r="F10" s="46">
        <v>0</v>
      </c>
      <c r="G10" s="46">
        <v>0</v>
      </c>
      <c r="H10" s="46">
        <v>0</v>
      </c>
      <c r="I10" s="47">
        <f>SUM(B10:H10)</f>
        <v>258</v>
      </c>
    </row>
    <row r="11" spans="1:103" ht="17.25" thickTop="1" thickBot="1">
      <c r="A11" s="1">
        <v>2016</v>
      </c>
      <c r="B11" s="46">
        <v>24</v>
      </c>
      <c r="C11" s="46">
        <v>2</v>
      </c>
      <c r="D11" s="46">
        <v>1</v>
      </c>
      <c r="E11" s="46">
        <v>0</v>
      </c>
      <c r="F11" s="46">
        <v>3</v>
      </c>
      <c r="G11" s="46">
        <v>0</v>
      </c>
      <c r="H11" s="46">
        <v>0</v>
      </c>
      <c r="I11" s="47">
        <f>SUM(B11:H11)</f>
        <v>30</v>
      </c>
    </row>
    <row r="12" spans="1:103" ht="17.25" thickTop="1" thickBot="1">
      <c r="A12" s="1">
        <v>2017</v>
      </c>
      <c r="B12" s="46">
        <v>46</v>
      </c>
      <c r="C12" s="46">
        <v>18</v>
      </c>
      <c r="D12" s="46">
        <v>3</v>
      </c>
      <c r="E12" s="46">
        <v>1</v>
      </c>
      <c r="F12" s="46">
        <v>1</v>
      </c>
      <c r="G12" s="46">
        <v>1</v>
      </c>
      <c r="H12" s="46">
        <v>0</v>
      </c>
      <c r="I12" s="47">
        <f>SUM(B12:H12)</f>
        <v>70</v>
      </c>
    </row>
    <row r="13" spans="1:103" ht="15.75" thickTop="1">
      <c r="A13" t="s">
        <v>15</v>
      </c>
      <c r="B13" s="48">
        <f>B12</f>
        <v>46</v>
      </c>
      <c r="C13" s="48">
        <f>C12+B11</f>
        <v>42</v>
      </c>
      <c r="D13" s="48">
        <f>D12+C11+B10</f>
        <v>95</v>
      </c>
      <c r="E13" s="48">
        <f>E12+D11+C10+B9</f>
        <v>76</v>
      </c>
      <c r="F13" s="48">
        <f>F12+E11+D10+C9+B8</f>
        <v>95</v>
      </c>
      <c r="G13" s="48">
        <f>G12+F11+E10+D9+C8</f>
        <v>139</v>
      </c>
      <c r="H13" s="48">
        <f>H12+G11+F10+E9+D8</f>
        <v>99</v>
      </c>
      <c r="I13" s="49">
        <f>B13+C13+D13+E13+F13+G13+H13</f>
        <v>592</v>
      </c>
    </row>
    <row r="14" spans="1:103">
      <c r="A14" t="s">
        <v>16</v>
      </c>
      <c r="B14" s="48">
        <v>84</v>
      </c>
      <c r="C14" s="48">
        <v>85</v>
      </c>
      <c r="D14" s="48">
        <v>86</v>
      </c>
      <c r="E14" s="48">
        <v>86</v>
      </c>
      <c r="F14" s="48">
        <v>85</v>
      </c>
      <c r="G14" s="48">
        <v>83</v>
      </c>
      <c r="H14" s="48">
        <v>82</v>
      </c>
      <c r="I14" s="48">
        <v>591</v>
      </c>
    </row>
    <row r="15" spans="1:103">
      <c r="A15" t="s">
        <v>17</v>
      </c>
      <c r="B15" s="73">
        <f t="shared" ref="B15:I15" si="0">B13/B14*100</f>
        <v>54.761904761904766</v>
      </c>
      <c r="C15" s="73">
        <f t="shared" si="0"/>
        <v>49.411764705882355</v>
      </c>
      <c r="D15" s="51">
        <f t="shared" si="0"/>
        <v>110.46511627906976</v>
      </c>
      <c r="E15" s="51">
        <f t="shared" si="0"/>
        <v>88.372093023255815</v>
      </c>
      <c r="F15" s="51">
        <f t="shared" si="0"/>
        <v>111.76470588235294</v>
      </c>
      <c r="G15" s="51">
        <f t="shared" si="0"/>
        <v>167.46987951807228</v>
      </c>
      <c r="H15" s="51">
        <f t="shared" si="0"/>
        <v>120.73170731707317</v>
      </c>
      <c r="I15" s="51">
        <f t="shared" si="0"/>
        <v>100.16920473773266</v>
      </c>
    </row>
    <row r="16" spans="1:103">
      <c r="A16" t="s">
        <v>18</v>
      </c>
      <c r="B16" s="52">
        <f t="shared" ref="B16:C16" si="1">B14-B13</f>
        <v>38</v>
      </c>
      <c r="C16" s="52">
        <f t="shared" si="1"/>
        <v>43</v>
      </c>
      <c r="D16" s="52" t="s">
        <v>50</v>
      </c>
      <c r="E16" s="52">
        <f>E14-E13</f>
        <v>10</v>
      </c>
      <c r="F16" s="52" t="s">
        <v>50</v>
      </c>
      <c r="G16" s="52" t="s">
        <v>50</v>
      </c>
      <c r="H16" s="52" t="s">
        <v>50</v>
      </c>
      <c r="I16" s="52">
        <f>SUM(B16:H16)</f>
        <v>91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14</v>
      </c>
      <c r="B27" s="46">
        <v>0</v>
      </c>
      <c r="C27" s="46">
        <v>0</v>
      </c>
      <c r="D27" s="46">
        <v>86</v>
      </c>
      <c r="E27" s="46">
        <v>110</v>
      </c>
      <c r="F27" s="46">
        <v>47</v>
      </c>
      <c r="G27" s="46">
        <v>243</v>
      </c>
      <c r="H27" s="46">
        <v>0</v>
      </c>
      <c r="I27" s="47">
        <f>SUM(B27:H27)</f>
        <v>486</v>
      </c>
    </row>
    <row r="28" spans="1:103" ht="17.25" thickTop="1" thickBot="1">
      <c r="A28" s="1">
        <v>2015</v>
      </c>
      <c r="B28" s="46">
        <v>35</v>
      </c>
      <c r="C28" s="46">
        <v>58</v>
      </c>
      <c r="D28" s="46">
        <v>77</v>
      </c>
      <c r="E28" s="46">
        <v>29</v>
      </c>
      <c r="F28" s="46">
        <v>15</v>
      </c>
      <c r="G28" s="46">
        <v>214</v>
      </c>
      <c r="H28" s="46">
        <v>0</v>
      </c>
      <c r="I28" s="47">
        <f>SUM(B28:H28)</f>
        <v>428</v>
      </c>
    </row>
    <row r="29" spans="1:103" ht="17.25" thickTop="1" thickBot="1">
      <c r="A29" s="1">
        <v>2016</v>
      </c>
      <c r="B29" s="46">
        <v>13</v>
      </c>
      <c r="C29" s="46">
        <v>16</v>
      </c>
      <c r="D29" s="46">
        <v>6</v>
      </c>
      <c r="E29" s="46">
        <v>0</v>
      </c>
      <c r="F29" s="46">
        <v>0</v>
      </c>
      <c r="G29" s="46">
        <v>35</v>
      </c>
      <c r="H29" s="46">
        <v>0</v>
      </c>
      <c r="I29" s="47">
        <f>SUM(B29:H29)</f>
        <v>70</v>
      </c>
    </row>
    <row r="30" spans="1:103" ht="17.25" thickTop="1" thickBot="1">
      <c r="A30" s="1">
        <v>2017</v>
      </c>
      <c r="B30" s="46">
        <v>33</v>
      </c>
      <c r="C30" s="46">
        <v>32</v>
      </c>
      <c r="D30" s="46">
        <v>3</v>
      </c>
      <c r="E30" s="46">
        <v>1</v>
      </c>
      <c r="F30" s="46">
        <v>2</v>
      </c>
      <c r="G30" s="46">
        <v>0</v>
      </c>
      <c r="H30" s="46">
        <v>0</v>
      </c>
      <c r="I30" s="47">
        <f>SUM(B30:H30)</f>
        <v>71</v>
      </c>
    </row>
    <row r="31" spans="1:103" ht="15.75" thickTop="1">
      <c r="A31" t="s">
        <v>15</v>
      </c>
      <c r="B31" s="48">
        <f>B30</f>
        <v>33</v>
      </c>
      <c r="C31" s="48">
        <f>C30+B29</f>
        <v>45</v>
      </c>
      <c r="D31" s="48">
        <f>D30+C29+B28</f>
        <v>54</v>
      </c>
      <c r="E31" s="48">
        <f>E30+D29+C28+B27</f>
        <v>65</v>
      </c>
      <c r="F31" s="48">
        <f>F30+E29+D28+C27+B26</f>
        <v>79</v>
      </c>
      <c r="G31" s="48">
        <f>G30+F29+E28+D27+C26</f>
        <v>115</v>
      </c>
      <c r="H31" s="48">
        <f>H30+G29+F28+E27+D26</f>
        <v>160</v>
      </c>
      <c r="I31" s="49">
        <f>B31+C31+D31+E31+F31+G31+H31</f>
        <v>551</v>
      </c>
    </row>
    <row r="32" spans="1:103">
      <c r="A32" t="s">
        <v>16</v>
      </c>
      <c r="B32" s="48">
        <v>84</v>
      </c>
      <c r="C32" s="48">
        <v>85</v>
      </c>
      <c r="D32" s="48">
        <v>86</v>
      </c>
      <c r="E32" s="48">
        <v>86</v>
      </c>
      <c r="F32" s="48">
        <v>85</v>
      </c>
      <c r="G32" s="48">
        <v>83</v>
      </c>
      <c r="H32" s="48">
        <v>82</v>
      </c>
      <c r="I32" s="48">
        <v>591</v>
      </c>
    </row>
    <row r="33" spans="1:103">
      <c r="A33" t="s">
        <v>17</v>
      </c>
      <c r="B33" s="73">
        <f t="shared" ref="B33:I33" si="2">B31/B32*100</f>
        <v>39.285714285714285</v>
      </c>
      <c r="C33" s="73">
        <f t="shared" si="2"/>
        <v>52.941176470588239</v>
      </c>
      <c r="D33" s="73">
        <f t="shared" si="2"/>
        <v>62.790697674418603</v>
      </c>
      <c r="E33" s="51">
        <f t="shared" si="2"/>
        <v>75.581395348837205</v>
      </c>
      <c r="F33" s="51">
        <f t="shared" si="2"/>
        <v>92.941176470588232</v>
      </c>
      <c r="G33" s="51">
        <f t="shared" si="2"/>
        <v>138.55421686746988</v>
      </c>
      <c r="H33" s="51">
        <f t="shared" si="2"/>
        <v>195.1219512195122</v>
      </c>
      <c r="I33" s="51">
        <f t="shared" si="2"/>
        <v>93.231810490693732</v>
      </c>
    </row>
    <row r="34" spans="1:103">
      <c r="A34" t="s">
        <v>18</v>
      </c>
      <c r="B34" s="52">
        <f t="shared" ref="B34:F34" si="3">B32-B31</f>
        <v>51</v>
      </c>
      <c r="C34" s="52">
        <f t="shared" si="3"/>
        <v>40</v>
      </c>
      <c r="D34" s="52">
        <f t="shared" si="3"/>
        <v>32</v>
      </c>
      <c r="E34" s="52">
        <f t="shared" si="3"/>
        <v>21</v>
      </c>
      <c r="F34" s="52">
        <f t="shared" si="3"/>
        <v>6</v>
      </c>
      <c r="G34" s="52" t="s">
        <v>50</v>
      </c>
      <c r="H34" s="52" t="s">
        <v>50</v>
      </c>
      <c r="I34" s="52">
        <f>SUM(B34:H34)</f>
        <v>150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3"/>
      <c r="D44" s="14">
        <v>58</v>
      </c>
      <c r="E44" s="14">
        <v>46</v>
      </c>
      <c r="F44" s="14">
        <v>60</v>
      </c>
      <c r="G44" s="14">
        <v>83</v>
      </c>
      <c r="H44" s="28"/>
      <c r="I44" s="31">
        <f>SUM(D44:H44)</f>
        <v>247</v>
      </c>
    </row>
    <row r="45" spans="1:103" ht="17.25" thickTop="1" thickBot="1">
      <c r="A45" t="s">
        <v>15</v>
      </c>
      <c r="B45" s="4"/>
      <c r="C45" s="4"/>
      <c r="D45" s="14">
        <f>D44</f>
        <v>58</v>
      </c>
      <c r="E45" s="14">
        <f>E44</f>
        <v>46</v>
      </c>
      <c r="F45" s="14">
        <f>F44</f>
        <v>60</v>
      </c>
      <c r="G45" s="14">
        <v>83</v>
      </c>
      <c r="H45" s="28"/>
      <c r="I45" s="31">
        <f>SUM(D45:H45)</f>
        <v>247</v>
      </c>
    </row>
    <row r="46" spans="1:103" ht="17.25" thickTop="1" thickBot="1">
      <c r="A46" s="17" t="s">
        <v>16</v>
      </c>
      <c r="B46" s="18"/>
      <c r="C46" s="18"/>
      <c r="D46" s="21">
        <v>92</v>
      </c>
      <c r="E46" s="22">
        <v>93</v>
      </c>
      <c r="F46" s="22">
        <v>91</v>
      </c>
      <c r="G46" s="21">
        <v>89</v>
      </c>
      <c r="H46" s="23"/>
      <c r="I46" s="23">
        <f>SUM(D46:H46)</f>
        <v>365</v>
      </c>
    </row>
    <row r="47" spans="1:103" ht="16.5" thickTop="1" thickBot="1">
      <c r="A47" t="s">
        <v>17</v>
      </c>
      <c r="B47" s="8"/>
      <c r="C47" s="8"/>
      <c r="D47" s="24">
        <f>D45/D46*100</f>
        <v>63.04347826086957</v>
      </c>
      <c r="E47" s="24">
        <f t="shared" ref="E47:I47" si="4">E45/E46*100</f>
        <v>49.462365591397848</v>
      </c>
      <c r="F47" s="24">
        <f t="shared" si="4"/>
        <v>65.934065934065927</v>
      </c>
      <c r="G47" s="34">
        <f t="shared" si="4"/>
        <v>93.258426966292134</v>
      </c>
      <c r="H47" s="24"/>
      <c r="I47" s="24">
        <f t="shared" si="4"/>
        <v>67.671232876712324</v>
      </c>
    </row>
    <row r="48" spans="1:103" ht="15.75" thickTop="1">
      <c r="A48" t="s">
        <v>18</v>
      </c>
      <c r="B48" s="7"/>
      <c r="C48" s="7"/>
      <c r="D48" s="4">
        <f>D46-D45</f>
        <v>34</v>
      </c>
      <c r="E48" s="4">
        <f t="shared" ref="E48:I48" si="5">E46-E45</f>
        <v>47</v>
      </c>
      <c r="F48" s="4">
        <f t="shared" si="5"/>
        <v>31</v>
      </c>
      <c r="G48" s="4">
        <f t="shared" si="5"/>
        <v>6</v>
      </c>
      <c r="H48" s="4"/>
      <c r="I48" s="4">
        <f t="shared" si="5"/>
        <v>118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50"/>
  <sheetViews>
    <sheetView topLeftCell="A13" workbookViewId="0">
      <selection activeCell="A39" sqref="A39:CY39"/>
    </sheetView>
  </sheetViews>
  <sheetFormatPr defaultRowHeight="15"/>
  <cols>
    <col min="1" max="1" width="25.28515625" customWidth="1"/>
    <col min="7" max="7" width="10.85546875" bestFit="1" customWidth="1"/>
  </cols>
  <sheetData>
    <row r="1" spans="1:103" ht="15.75" thickBot="1">
      <c r="A1" t="s">
        <v>34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101</v>
      </c>
      <c r="E9" s="46">
        <v>69</v>
      </c>
      <c r="F9" s="46">
        <v>87</v>
      </c>
      <c r="G9" s="46">
        <v>0</v>
      </c>
      <c r="H9" s="46">
        <v>0</v>
      </c>
      <c r="I9" s="47">
        <f>SUM(B9:H9)</f>
        <v>257</v>
      </c>
    </row>
    <row r="10" spans="1:103" ht="17.25" thickTop="1" thickBot="1">
      <c r="A10" s="1">
        <v>2015</v>
      </c>
      <c r="B10" s="46">
        <v>122</v>
      </c>
      <c r="C10" s="46">
        <v>69</v>
      </c>
      <c r="D10" s="46">
        <v>53</v>
      </c>
      <c r="E10" s="46">
        <v>1</v>
      </c>
      <c r="F10" s="46">
        <v>0</v>
      </c>
      <c r="G10" s="46">
        <v>0</v>
      </c>
      <c r="H10" s="46">
        <v>0</v>
      </c>
      <c r="I10" s="47">
        <f>SUM(B10:H10)</f>
        <v>245</v>
      </c>
    </row>
    <row r="11" spans="1:103" ht="17.25" thickTop="1" thickBot="1">
      <c r="A11" s="1">
        <v>2016</v>
      </c>
      <c r="B11" s="46">
        <v>64</v>
      </c>
      <c r="C11" s="46">
        <v>1</v>
      </c>
      <c r="D11" s="46">
        <v>2</v>
      </c>
      <c r="E11" s="46">
        <v>1</v>
      </c>
      <c r="F11" s="46">
        <v>2</v>
      </c>
      <c r="G11" s="46">
        <v>0</v>
      </c>
      <c r="H11" s="46">
        <v>0</v>
      </c>
      <c r="I11" s="47">
        <f>SUM(B11:H11)</f>
        <v>70</v>
      </c>
    </row>
    <row r="12" spans="1:103" ht="17.25" thickTop="1" thickBot="1">
      <c r="A12" s="1">
        <v>2017</v>
      </c>
      <c r="B12" s="46">
        <v>31</v>
      </c>
      <c r="C12" s="46">
        <v>0</v>
      </c>
      <c r="D12" s="46">
        <v>0</v>
      </c>
      <c r="E12" s="46">
        <v>2</v>
      </c>
      <c r="F12" s="46">
        <v>3</v>
      </c>
      <c r="G12" s="46">
        <v>0</v>
      </c>
      <c r="H12" s="46">
        <v>0</v>
      </c>
      <c r="I12" s="47">
        <f>SUM(B12:H12)</f>
        <v>36</v>
      </c>
    </row>
    <row r="13" spans="1:103" ht="15.75" thickTop="1">
      <c r="A13" t="s">
        <v>15</v>
      </c>
      <c r="B13" s="48">
        <f>B12</f>
        <v>31</v>
      </c>
      <c r="C13" s="48">
        <f>C12+B11</f>
        <v>64</v>
      </c>
      <c r="D13" s="48">
        <f>D12+C11+B10</f>
        <v>123</v>
      </c>
      <c r="E13" s="48">
        <f>E12+D11+C10+B9</f>
        <v>73</v>
      </c>
      <c r="F13" s="48">
        <f>F12+E11+D10+C9+B8</f>
        <v>57</v>
      </c>
      <c r="G13" s="48">
        <f>G12+F11+E10+D9+C8</f>
        <v>104</v>
      </c>
      <c r="H13" s="48">
        <f>H12+G11+F10+E9+D8</f>
        <v>69</v>
      </c>
      <c r="I13" s="49">
        <f>B13+C13+D13+E13+F13+G13+H13</f>
        <v>521</v>
      </c>
    </row>
    <row r="14" spans="1:103">
      <c r="A14" t="s">
        <v>16</v>
      </c>
      <c r="B14" s="48">
        <v>77</v>
      </c>
      <c r="C14" s="48">
        <v>81</v>
      </c>
      <c r="D14" s="48">
        <v>85</v>
      </c>
      <c r="E14" s="48">
        <v>88</v>
      </c>
      <c r="F14" s="48">
        <v>91</v>
      </c>
      <c r="G14" s="48">
        <v>93</v>
      </c>
      <c r="H14" s="48">
        <v>95</v>
      </c>
      <c r="I14" s="48">
        <v>610</v>
      </c>
    </row>
    <row r="15" spans="1:103">
      <c r="A15" t="s">
        <v>17</v>
      </c>
      <c r="B15" s="73">
        <f t="shared" ref="B15:I15" si="0">B13/B14*100</f>
        <v>40.259740259740262</v>
      </c>
      <c r="C15" s="73">
        <f t="shared" si="0"/>
        <v>79.012345679012341</v>
      </c>
      <c r="D15" s="51">
        <f t="shared" si="0"/>
        <v>144.70588235294116</v>
      </c>
      <c r="E15" s="51">
        <f t="shared" si="0"/>
        <v>82.954545454545453</v>
      </c>
      <c r="F15" s="50">
        <f t="shared" si="0"/>
        <v>62.637362637362635</v>
      </c>
      <c r="G15" s="51">
        <f t="shared" si="0"/>
        <v>111.8279569892473</v>
      </c>
      <c r="H15" s="50">
        <f t="shared" si="0"/>
        <v>72.631578947368425</v>
      </c>
      <c r="I15" s="51">
        <f t="shared" si="0"/>
        <v>85.409836065573771</v>
      </c>
    </row>
    <row r="16" spans="1:103">
      <c r="A16" t="s">
        <v>18</v>
      </c>
      <c r="B16" s="52">
        <f t="shared" ref="B16:H16" si="1">B14-B13</f>
        <v>46</v>
      </c>
      <c r="C16" s="52">
        <f t="shared" si="1"/>
        <v>17</v>
      </c>
      <c r="D16" s="52" t="s">
        <v>50</v>
      </c>
      <c r="E16" s="52">
        <f>E14-E13</f>
        <v>15</v>
      </c>
      <c r="F16" s="52">
        <f>F14-F13</f>
        <v>34</v>
      </c>
      <c r="G16" s="52" t="s">
        <v>50</v>
      </c>
      <c r="H16" s="52">
        <f t="shared" si="1"/>
        <v>26</v>
      </c>
      <c r="I16" s="52">
        <f>SUM(B16:H16)</f>
        <v>138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35</v>
      </c>
      <c r="E27" s="46">
        <v>71</v>
      </c>
      <c r="F27" s="46">
        <v>69</v>
      </c>
      <c r="G27" s="46">
        <v>47</v>
      </c>
      <c r="H27" s="46">
        <v>0</v>
      </c>
      <c r="I27" s="47">
        <f>SUM(B27:H27)</f>
        <v>222</v>
      </c>
    </row>
    <row r="28" spans="1:103" ht="17.25" thickTop="1" thickBot="1">
      <c r="A28" s="1">
        <v>2015</v>
      </c>
      <c r="B28" s="46">
        <v>38</v>
      </c>
      <c r="C28" s="46">
        <v>78</v>
      </c>
      <c r="D28" s="46">
        <v>107</v>
      </c>
      <c r="E28" s="46">
        <v>20</v>
      </c>
      <c r="F28" s="46">
        <v>0</v>
      </c>
      <c r="G28" s="46">
        <v>0</v>
      </c>
      <c r="H28" s="46">
        <v>0</v>
      </c>
      <c r="I28" s="47">
        <f>SUM(B28:H28)</f>
        <v>243</v>
      </c>
    </row>
    <row r="29" spans="1:103" ht="17.25" thickTop="1" thickBot="1">
      <c r="A29" s="1">
        <v>2016</v>
      </c>
      <c r="B29" s="46">
        <v>57</v>
      </c>
      <c r="C29" s="46">
        <v>2</v>
      </c>
      <c r="D29" s="46">
        <v>3</v>
      </c>
      <c r="E29" s="46">
        <v>3</v>
      </c>
      <c r="F29" s="46">
        <v>2</v>
      </c>
      <c r="G29" s="46">
        <v>0</v>
      </c>
      <c r="H29" s="46">
        <v>0</v>
      </c>
      <c r="I29" s="47">
        <f>SUM(B29:H29)</f>
        <v>67</v>
      </c>
    </row>
    <row r="30" spans="1:103" ht="17.25" thickTop="1" thickBot="1">
      <c r="A30" s="1">
        <v>2017</v>
      </c>
      <c r="B30" s="46">
        <v>38</v>
      </c>
      <c r="C30" s="46">
        <v>8</v>
      </c>
      <c r="D30" s="46">
        <v>0</v>
      </c>
      <c r="E30" s="46">
        <v>2</v>
      </c>
      <c r="F30" s="46">
        <v>3</v>
      </c>
      <c r="G30" s="46">
        <v>1</v>
      </c>
      <c r="H30" s="46">
        <v>0</v>
      </c>
      <c r="I30" s="47">
        <f>SUM(B30:H30)</f>
        <v>52</v>
      </c>
    </row>
    <row r="31" spans="1:103" ht="15.75" thickTop="1">
      <c r="A31" t="s">
        <v>15</v>
      </c>
      <c r="B31" s="48">
        <f>B30</f>
        <v>38</v>
      </c>
      <c r="C31" s="48">
        <f>C30+B29</f>
        <v>65</v>
      </c>
      <c r="D31" s="48">
        <f>D30+C29+B28</f>
        <v>40</v>
      </c>
      <c r="E31" s="48">
        <f>E30+D29+C28+B27</f>
        <v>83</v>
      </c>
      <c r="F31" s="48">
        <f>F30+E29+D28+C27+B26</f>
        <v>113</v>
      </c>
      <c r="G31" s="48">
        <f>G30+F29+E28+D27+C26</f>
        <v>58</v>
      </c>
      <c r="H31" s="48">
        <f>H30+G29+F28+E27+D26</f>
        <v>71</v>
      </c>
      <c r="I31" s="49">
        <f>B31+C31+D31+E31+F31+G31+H31</f>
        <v>468</v>
      </c>
    </row>
    <row r="32" spans="1:103">
      <c r="A32" t="s">
        <v>16</v>
      </c>
      <c r="B32" s="48">
        <v>77</v>
      </c>
      <c r="C32" s="48">
        <v>81</v>
      </c>
      <c r="D32" s="48">
        <v>85</v>
      </c>
      <c r="E32" s="48">
        <v>88</v>
      </c>
      <c r="F32" s="48">
        <v>91</v>
      </c>
      <c r="G32" s="48">
        <v>93</v>
      </c>
      <c r="H32" s="48">
        <v>95</v>
      </c>
      <c r="I32" s="48">
        <v>610</v>
      </c>
    </row>
    <row r="33" spans="1:103">
      <c r="A33" t="s">
        <v>17</v>
      </c>
      <c r="B33" s="50">
        <f t="shared" ref="B33:I33" si="2">B31/B32*100</f>
        <v>49.350649350649348</v>
      </c>
      <c r="C33" s="51">
        <f t="shared" si="2"/>
        <v>80.246913580246911</v>
      </c>
      <c r="D33" s="50">
        <f t="shared" si="2"/>
        <v>47.058823529411761</v>
      </c>
      <c r="E33" s="51">
        <f t="shared" si="2"/>
        <v>94.318181818181827</v>
      </c>
      <c r="F33" s="51">
        <f t="shared" si="2"/>
        <v>124.17582417582418</v>
      </c>
      <c r="G33" s="50">
        <f t="shared" si="2"/>
        <v>62.365591397849464</v>
      </c>
      <c r="H33" s="50">
        <f t="shared" si="2"/>
        <v>74.73684210526315</v>
      </c>
      <c r="I33" s="50">
        <f t="shared" si="2"/>
        <v>76.721311475409834</v>
      </c>
    </row>
    <row r="34" spans="1:103">
      <c r="A34" t="s">
        <v>18</v>
      </c>
      <c r="B34" s="52">
        <f t="shared" ref="B34:H34" si="3">B32-B31</f>
        <v>39</v>
      </c>
      <c r="C34" s="52">
        <f t="shared" si="3"/>
        <v>16</v>
      </c>
      <c r="D34" s="52">
        <f t="shared" si="3"/>
        <v>45</v>
      </c>
      <c r="E34" s="52">
        <f t="shared" si="3"/>
        <v>5</v>
      </c>
      <c r="F34" s="52" t="s">
        <v>50</v>
      </c>
      <c r="G34" s="52">
        <f t="shared" si="3"/>
        <v>35</v>
      </c>
      <c r="H34" s="52">
        <f t="shared" si="3"/>
        <v>24</v>
      </c>
      <c r="I34" s="52">
        <f>SUM(B34:H34)</f>
        <v>164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9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77</v>
      </c>
      <c r="E44" s="19">
        <v>89</v>
      </c>
      <c r="F44" s="19">
        <v>74</v>
      </c>
      <c r="G44" s="19">
        <v>17</v>
      </c>
      <c r="H44" s="67"/>
      <c r="I44" s="67">
        <f>SUM(D44:H44)</f>
        <v>257</v>
      </c>
    </row>
    <row r="45" spans="1:103" ht="17.25" thickTop="1" thickBot="1">
      <c r="A45" t="s">
        <v>15</v>
      </c>
      <c r="B45" s="4"/>
      <c r="C45" s="4"/>
      <c r="D45" s="19">
        <f>D44</f>
        <v>77</v>
      </c>
      <c r="E45" s="19">
        <f>E44</f>
        <v>89</v>
      </c>
      <c r="F45" s="19">
        <f>F44</f>
        <v>74</v>
      </c>
      <c r="G45" s="19">
        <f>G44</f>
        <v>17</v>
      </c>
      <c r="H45" s="67"/>
      <c r="I45" s="67">
        <f>SUM(D45:H45)</f>
        <v>257</v>
      </c>
    </row>
    <row r="46" spans="1:103" ht="17.25" thickTop="1" thickBot="1">
      <c r="A46" s="17" t="s">
        <v>16</v>
      </c>
      <c r="B46" s="18"/>
      <c r="C46" s="18"/>
      <c r="D46" s="21">
        <v>90</v>
      </c>
      <c r="E46" s="22">
        <v>94</v>
      </c>
      <c r="F46" s="22">
        <v>96</v>
      </c>
      <c r="G46" s="21">
        <v>98</v>
      </c>
      <c r="H46" s="32"/>
      <c r="I46" s="32">
        <f>SUM(D46:H46)</f>
        <v>378</v>
      </c>
    </row>
    <row r="47" spans="1:103" ht="16.5" thickTop="1" thickBot="1">
      <c r="A47" t="s">
        <v>17</v>
      </c>
      <c r="B47" s="8"/>
      <c r="C47" s="8"/>
      <c r="D47" s="68">
        <f>D45/D46*100</f>
        <v>85.555555555555557</v>
      </c>
      <c r="E47" s="68">
        <f t="shared" ref="E47:I47" si="4">E45/E46*100</f>
        <v>94.680851063829792</v>
      </c>
      <c r="F47" s="54">
        <f t="shared" si="4"/>
        <v>77.083333333333343</v>
      </c>
      <c r="G47" s="54">
        <f t="shared" si="4"/>
        <v>17.346938775510203</v>
      </c>
      <c r="H47" s="54"/>
      <c r="I47" s="54">
        <f t="shared" si="4"/>
        <v>67.989417989417987</v>
      </c>
    </row>
    <row r="48" spans="1:103" ht="15.75" thickTop="1">
      <c r="A48" t="s">
        <v>18</v>
      </c>
      <c r="B48" s="7"/>
      <c r="C48" s="7"/>
      <c r="D48" s="48">
        <f>D46-D45</f>
        <v>13</v>
      </c>
      <c r="E48" s="48">
        <f t="shared" ref="E48:I48" si="5">E46-E45</f>
        <v>5</v>
      </c>
      <c r="F48" s="48">
        <f t="shared" si="5"/>
        <v>22</v>
      </c>
      <c r="G48" s="48">
        <f t="shared" si="5"/>
        <v>81</v>
      </c>
      <c r="H48" s="48"/>
      <c r="I48" s="48">
        <f t="shared" si="5"/>
        <v>121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50"/>
  <sheetViews>
    <sheetView topLeftCell="A10" workbookViewId="0">
      <selection activeCell="G36" sqref="G36"/>
    </sheetView>
  </sheetViews>
  <sheetFormatPr defaultRowHeight="15"/>
  <cols>
    <col min="1" max="1" width="23.42578125" customWidth="1"/>
  </cols>
  <sheetData>
    <row r="1" spans="1:103" ht="15.75" thickBot="1">
      <c r="A1" t="s">
        <v>35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160</v>
      </c>
      <c r="E9" s="2">
        <v>133</v>
      </c>
      <c r="F9" s="2">
        <v>98</v>
      </c>
      <c r="G9" s="2">
        <v>0</v>
      </c>
      <c r="H9" s="2">
        <v>0</v>
      </c>
      <c r="I9" s="3">
        <f>SUM(B9:H9)</f>
        <v>391</v>
      </c>
    </row>
    <row r="10" spans="1:103" ht="17.25" thickTop="1" thickBot="1">
      <c r="A10" s="1">
        <v>2015</v>
      </c>
      <c r="B10" s="2">
        <v>121</v>
      </c>
      <c r="C10" s="2">
        <v>90</v>
      </c>
      <c r="D10" s="2">
        <v>66</v>
      </c>
      <c r="E10" s="2">
        <v>5</v>
      </c>
      <c r="F10" s="2">
        <v>2</v>
      </c>
      <c r="G10" s="2">
        <v>0</v>
      </c>
      <c r="H10" s="2">
        <v>0</v>
      </c>
      <c r="I10" s="3">
        <f>SUM(B10:H10)</f>
        <v>284</v>
      </c>
    </row>
    <row r="11" spans="1:103" ht="17.25" thickTop="1" thickBot="1">
      <c r="A11" s="1">
        <v>2016</v>
      </c>
      <c r="B11" s="2">
        <v>69</v>
      </c>
      <c r="C11" s="2">
        <v>7</v>
      </c>
      <c r="D11" s="2">
        <v>5</v>
      </c>
      <c r="E11" s="2">
        <v>2</v>
      </c>
      <c r="F11" s="2">
        <v>2</v>
      </c>
      <c r="G11" s="2">
        <v>0</v>
      </c>
      <c r="H11" s="2">
        <v>0</v>
      </c>
      <c r="I11" s="3">
        <f>SUM(B11:H11)</f>
        <v>85</v>
      </c>
    </row>
    <row r="12" spans="1:103" ht="17.25" thickTop="1" thickBot="1">
      <c r="A12" s="1">
        <v>2017</v>
      </c>
      <c r="B12" s="2">
        <v>17</v>
      </c>
      <c r="C12" s="2">
        <v>1</v>
      </c>
      <c r="D12" s="2">
        <v>1</v>
      </c>
      <c r="E12" s="2">
        <v>2</v>
      </c>
      <c r="F12" s="2">
        <v>0</v>
      </c>
      <c r="G12" s="2">
        <v>0</v>
      </c>
      <c r="H12" s="2">
        <v>0</v>
      </c>
      <c r="I12" s="3">
        <f>SUM(B12:H12)</f>
        <v>21</v>
      </c>
    </row>
    <row r="13" spans="1:103" ht="15.75" thickTop="1">
      <c r="A13" t="s">
        <v>15</v>
      </c>
      <c r="B13" s="4">
        <f>B12</f>
        <v>17</v>
      </c>
      <c r="C13" s="4">
        <f>C12+B11</f>
        <v>70</v>
      </c>
      <c r="D13" s="4">
        <f>D12+C11+B10</f>
        <v>129</v>
      </c>
      <c r="E13" s="4">
        <f>E12+D11+C10+B9</f>
        <v>97</v>
      </c>
      <c r="F13" s="4">
        <f>F12+E11+D10+C9+B8</f>
        <v>68</v>
      </c>
      <c r="G13" s="4">
        <f>G12+F11+E10+D9+C8</f>
        <v>167</v>
      </c>
      <c r="H13" s="4">
        <f>H12+G11+F10+E9+D8</f>
        <v>135</v>
      </c>
      <c r="I13" s="5">
        <f>B13+C13+D13+E13+F13+G13+H13</f>
        <v>683</v>
      </c>
    </row>
    <row r="14" spans="1:103">
      <c r="A14" t="s">
        <v>16</v>
      </c>
      <c r="B14" s="4">
        <v>108</v>
      </c>
      <c r="C14" s="4">
        <v>113</v>
      </c>
      <c r="D14" s="4">
        <v>120</v>
      </c>
      <c r="E14" s="4">
        <v>123</v>
      </c>
      <c r="F14" s="4">
        <v>119</v>
      </c>
      <c r="G14" s="4">
        <v>112</v>
      </c>
      <c r="H14" s="4">
        <v>104</v>
      </c>
      <c r="I14" s="4">
        <v>799</v>
      </c>
    </row>
    <row r="15" spans="1:103">
      <c r="A15" t="s">
        <v>17</v>
      </c>
      <c r="B15" s="11">
        <f t="shared" ref="B15:I15" si="0">B13/B14*100</f>
        <v>15.74074074074074</v>
      </c>
      <c r="C15" s="11">
        <f t="shared" si="0"/>
        <v>61.946902654867252</v>
      </c>
      <c r="D15" s="10">
        <f t="shared" si="0"/>
        <v>107.5</v>
      </c>
      <c r="E15" s="11">
        <f t="shared" si="0"/>
        <v>78.861788617886177</v>
      </c>
      <c r="F15" s="11">
        <f t="shared" si="0"/>
        <v>57.142857142857139</v>
      </c>
      <c r="G15" s="10">
        <f t="shared" si="0"/>
        <v>149.10714285714286</v>
      </c>
      <c r="H15" s="10">
        <f t="shared" si="0"/>
        <v>129.80769230769232</v>
      </c>
      <c r="I15" s="10">
        <f t="shared" si="0"/>
        <v>85.481852315394249</v>
      </c>
    </row>
    <row r="16" spans="1:103">
      <c r="A16" t="s">
        <v>18</v>
      </c>
      <c r="B16" s="6">
        <f t="shared" ref="B16:C16" si="1">B14-B13</f>
        <v>91</v>
      </c>
      <c r="C16" s="6">
        <f t="shared" si="1"/>
        <v>43</v>
      </c>
      <c r="D16" s="6" t="s">
        <v>50</v>
      </c>
      <c r="E16" s="6">
        <f>E14-E13</f>
        <v>26</v>
      </c>
      <c r="F16" s="6">
        <f>F14-F13</f>
        <v>51</v>
      </c>
      <c r="G16" s="6" t="s">
        <v>50</v>
      </c>
      <c r="H16" s="6" t="s">
        <v>50</v>
      </c>
      <c r="I16" s="6">
        <f>SUM(B16:H16)</f>
        <v>211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84</v>
      </c>
      <c r="E27" s="46">
        <v>127</v>
      </c>
      <c r="F27" s="46">
        <v>94</v>
      </c>
      <c r="G27" s="46">
        <v>62</v>
      </c>
      <c r="H27" s="46">
        <v>0</v>
      </c>
      <c r="I27" s="46">
        <v>367</v>
      </c>
    </row>
    <row r="28" spans="1:103" ht="17.25" thickTop="1" thickBot="1">
      <c r="A28" s="1">
        <v>2015</v>
      </c>
      <c r="B28" s="46">
        <v>29</v>
      </c>
      <c r="C28" s="46">
        <v>79</v>
      </c>
      <c r="D28" s="46">
        <v>103</v>
      </c>
      <c r="E28" s="46">
        <v>36</v>
      </c>
      <c r="F28" s="46">
        <v>16</v>
      </c>
      <c r="G28" s="46">
        <v>6</v>
      </c>
      <c r="H28" s="46">
        <v>1</v>
      </c>
      <c r="I28" s="46">
        <v>270</v>
      </c>
    </row>
    <row r="29" spans="1:103" ht="17.25" thickTop="1" thickBot="1">
      <c r="A29" s="1">
        <v>2016</v>
      </c>
      <c r="B29" s="46">
        <v>37</v>
      </c>
      <c r="C29" s="46">
        <v>25</v>
      </c>
      <c r="D29" s="46">
        <v>9</v>
      </c>
      <c r="E29" s="46">
        <v>13</v>
      </c>
      <c r="F29" s="46">
        <v>3</v>
      </c>
      <c r="G29" s="46">
        <v>0</v>
      </c>
      <c r="H29" s="46">
        <v>0</v>
      </c>
      <c r="I29" s="46">
        <v>87</v>
      </c>
    </row>
    <row r="30" spans="1:103" ht="17.25" thickTop="1" thickBot="1">
      <c r="A30" s="1">
        <v>2017</v>
      </c>
      <c r="B30" s="46">
        <v>18</v>
      </c>
      <c r="C30" s="46">
        <v>12</v>
      </c>
      <c r="D30" s="46">
        <v>2</v>
      </c>
      <c r="E30" s="46">
        <v>4</v>
      </c>
      <c r="F30" s="46">
        <v>0</v>
      </c>
      <c r="G30" s="46">
        <v>0</v>
      </c>
      <c r="H30" s="46">
        <v>0</v>
      </c>
      <c r="I30" s="46">
        <v>36</v>
      </c>
    </row>
    <row r="31" spans="1:103" ht="15.75" thickTop="1">
      <c r="A31" t="s">
        <v>15</v>
      </c>
      <c r="B31" s="48">
        <f>B30</f>
        <v>18</v>
      </c>
      <c r="C31" s="48">
        <f>C30+B29</f>
        <v>49</v>
      </c>
      <c r="D31" s="48">
        <f>D30+C29+B28</f>
        <v>56</v>
      </c>
      <c r="E31" s="48">
        <f>E30+D29+C28+B27</f>
        <v>92</v>
      </c>
      <c r="F31" s="48">
        <f>F30+E29+D28+C27+B26</f>
        <v>116</v>
      </c>
      <c r="G31" s="48">
        <f>G30+F29+E28+D27+C26</f>
        <v>123</v>
      </c>
      <c r="H31" s="48">
        <f>H30+G29+F28+E27+D26</f>
        <v>143</v>
      </c>
      <c r="I31" s="49">
        <f>B31+C31+D31+E31+F31+G31+H31</f>
        <v>597</v>
      </c>
    </row>
    <row r="32" spans="1:103">
      <c r="A32" t="s">
        <v>16</v>
      </c>
      <c r="B32" s="48">
        <v>108</v>
      </c>
      <c r="C32" s="48">
        <v>113</v>
      </c>
      <c r="D32" s="48">
        <v>120</v>
      </c>
      <c r="E32" s="48">
        <v>123</v>
      </c>
      <c r="F32" s="48">
        <v>119</v>
      </c>
      <c r="G32" s="48">
        <v>112</v>
      </c>
      <c r="H32" s="48">
        <v>104</v>
      </c>
      <c r="I32" s="48">
        <v>799</v>
      </c>
    </row>
    <row r="33" spans="1:103">
      <c r="A33" t="s">
        <v>17</v>
      </c>
      <c r="B33" s="50">
        <f t="shared" ref="B33:I33" si="2">B31/B32*100</f>
        <v>16.666666666666664</v>
      </c>
      <c r="C33" s="50">
        <f t="shared" si="2"/>
        <v>43.362831858407077</v>
      </c>
      <c r="D33" s="50">
        <f t="shared" si="2"/>
        <v>46.666666666666664</v>
      </c>
      <c r="E33" s="50">
        <f t="shared" si="2"/>
        <v>74.796747967479675</v>
      </c>
      <c r="F33" s="51">
        <f t="shared" si="2"/>
        <v>97.47899159663865</v>
      </c>
      <c r="G33" s="51">
        <f t="shared" si="2"/>
        <v>109.82142857142858</v>
      </c>
      <c r="H33" s="51">
        <f t="shared" si="2"/>
        <v>137.5</v>
      </c>
      <c r="I33" s="50">
        <f t="shared" si="2"/>
        <v>74.718397997496865</v>
      </c>
    </row>
    <row r="34" spans="1:103">
      <c r="A34" t="s">
        <v>18</v>
      </c>
      <c r="B34" s="52">
        <f t="shared" ref="B34:F34" si="3">B32-B31</f>
        <v>90</v>
      </c>
      <c r="C34" s="52">
        <f t="shared" si="3"/>
        <v>64</v>
      </c>
      <c r="D34" s="52">
        <f t="shared" si="3"/>
        <v>64</v>
      </c>
      <c r="E34" s="52">
        <f t="shared" si="3"/>
        <v>31</v>
      </c>
      <c r="F34" s="52">
        <f t="shared" si="3"/>
        <v>3</v>
      </c>
      <c r="G34" s="52" t="s">
        <v>50</v>
      </c>
      <c r="H34" s="52" t="s">
        <v>50</v>
      </c>
      <c r="I34" s="52">
        <f>SUM(B34:H34)</f>
        <v>252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35</v>
      </c>
      <c r="E44" s="19">
        <v>44</v>
      </c>
      <c r="F44" s="19">
        <v>0</v>
      </c>
      <c r="G44" s="19">
        <v>1</v>
      </c>
      <c r="H44" s="67"/>
      <c r="I44" s="67">
        <f>SUM(D44:H44)</f>
        <v>80</v>
      </c>
    </row>
    <row r="45" spans="1:103" ht="17.25" thickTop="1" thickBot="1">
      <c r="A45" t="s">
        <v>15</v>
      </c>
      <c r="B45" s="4"/>
      <c r="C45" s="4"/>
      <c r="D45" s="19">
        <v>35</v>
      </c>
      <c r="E45" s="19">
        <v>44</v>
      </c>
      <c r="F45" s="19">
        <v>0</v>
      </c>
      <c r="G45" s="19">
        <v>1</v>
      </c>
      <c r="H45" s="67"/>
      <c r="I45" s="67">
        <f>SUM(D45:H45)</f>
        <v>80</v>
      </c>
    </row>
    <row r="46" spans="1:103" ht="17.25" thickTop="1" thickBot="1">
      <c r="A46" s="17" t="s">
        <v>16</v>
      </c>
      <c r="B46" s="18"/>
      <c r="C46" s="18"/>
      <c r="D46" s="21">
        <v>120</v>
      </c>
      <c r="E46" s="22">
        <v>122</v>
      </c>
      <c r="F46" s="22">
        <v>19</v>
      </c>
      <c r="G46" s="21">
        <v>112</v>
      </c>
      <c r="H46" s="32"/>
      <c r="I46" s="32">
        <f>SUM(D46:H46)</f>
        <v>373</v>
      </c>
    </row>
    <row r="47" spans="1:103" ht="16.5" thickTop="1" thickBot="1">
      <c r="A47" t="s">
        <v>17</v>
      </c>
      <c r="B47" s="8"/>
      <c r="C47" s="8"/>
      <c r="D47" s="54">
        <f>D45/D46*100</f>
        <v>29.166666666666668</v>
      </c>
      <c r="E47" s="54">
        <f t="shared" ref="E47:I47" si="4">E45/E46*100</f>
        <v>36.065573770491802</v>
      </c>
      <c r="F47" s="54">
        <f t="shared" si="4"/>
        <v>0</v>
      </c>
      <c r="G47" s="54">
        <f t="shared" si="4"/>
        <v>0.89285714285714279</v>
      </c>
      <c r="H47" s="54"/>
      <c r="I47" s="54">
        <f t="shared" si="4"/>
        <v>21.447721179624665</v>
      </c>
    </row>
    <row r="48" spans="1:103" ht="15.75" thickTop="1">
      <c r="A48" t="s">
        <v>18</v>
      </c>
      <c r="B48" s="7"/>
      <c r="C48" s="7"/>
      <c r="D48" s="48">
        <f>D46-D45</f>
        <v>85</v>
      </c>
      <c r="E48" s="48">
        <f t="shared" ref="E48:I48" si="5">E46-E45</f>
        <v>78</v>
      </c>
      <c r="F48" s="48">
        <f t="shared" si="5"/>
        <v>19</v>
      </c>
      <c r="G48" s="48">
        <f t="shared" si="5"/>
        <v>111</v>
      </c>
      <c r="H48" s="48"/>
      <c r="I48" s="48">
        <f t="shared" si="5"/>
        <v>293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Y50"/>
  <sheetViews>
    <sheetView topLeftCell="A13" zoomScaleNormal="100" workbookViewId="0">
      <selection activeCell="B26" sqref="B26:I34"/>
    </sheetView>
  </sheetViews>
  <sheetFormatPr defaultRowHeight="15"/>
  <cols>
    <col min="1" max="1" width="28.28515625" customWidth="1"/>
  </cols>
  <sheetData>
    <row r="1" spans="1:103" ht="15.75" thickBot="1">
      <c r="A1" t="s">
        <v>36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296</v>
      </c>
      <c r="E9" s="46">
        <v>296</v>
      </c>
      <c r="F9" s="46">
        <v>266</v>
      </c>
      <c r="G9" s="46">
        <v>0</v>
      </c>
      <c r="H9" s="46">
        <v>0</v>
      </c>
      <c r="I9" s="47">
        <f>SUM(B9:H9)</f>
        <v>858</v>
      </c>
    </row>
    <row r="10" spans="1:103" ht="17.25" thickTop="1" thickBot="1">
      <c r="A10" s="1">
        <v>2015</v>
      </c>
      <c r="B10" s="46">
        <v>348</v>
      </c>
      <c r="C10" s="46">
        <v>234</v>
      </c>
      <c r="D10" s="46">
        <v>231</v>
      </c>
      <c r="E10" s="46">
        <v>200</v>
      </c>
      <c r="F10" s="46">
        <v>95</v>
      </c>
      <c r="G10" s="46">
        <v>10</v>
      </c>
      <c r="H10" s="46">
        <v>0</v>
      </c>
      <c r="I10" s="47">
        <f>SUM(B10:H10)</f>
        <v>1118</v>
      </c>
    </row>
    <row r="11" spans="1:103" ht="17.25" thickTop="1" thickBot="1">
      <c r="A11" s="1">
        <v>2016</v>
      </c>
      <c r="B11" s="46">
        <v>139</v>
      </c>
      <c r="C11" s="46">
        <v>40</v>
      </c>
      <c r="D11" s="46">
        <v>33</v>
      </c>
      <c r="E11" s="46">
        <v>21</v>
      </c>
      <c r="F11" s="46">
        <v>11</v>
      </c>
      <c r="G11" s="46">
        <v>3</v>
      </c>
      <c r="H11" s="46">
        <v>0</v>
      </c>
      <c r="I11" s="47">
        <f>SUM(B11:H11)</f>
        <v>247</v>
      </c>
    </row>
    <row r="12" spans="1:103" ht="17.25" thickTop="1" thickBot="1">
      <c r="A12" s="1">
        <v>2017</v>
      </c>
      <c r="B12" s="46">
        <v>151</v>
      </c>
      <c r="C12" s="46">
        <v>68</v>
      </c>
      <c r="D12" s="46">
        <v>38</v>
      </c>
      <c r="E12" s="46">
        <v>50</v>
      </c>
      <c r="F12" s="46">
        <v>41</v>
      </c>
      <c r="G12" s="46">
        <v>12</v>
      </c>
      <c r="H12" s="46">
        <v>0</v>
      </c>
      <c r="I12" s="47">
        <f>SUM(B12:H12)</f>
        <v>360</v>
      </c>
    </row>
    <row r="13" spans="1:103" ht="15.75" thickTop="1">
      <c r="A13" t="s">
        <v>15</v>
      </c>
      <c r="B13" s="48">
        <f>B12</f>
        <v>151</v>
      </c>
      <c r="C13" s="48">
        <f>C12+B11</f>
        <v>207</v>
      </c>
      <c r="D13" s="48">
        <f>D12+C11+B10</f>
        <v>426</v>
      </c>
      <c r="E13" s="48">
        <f>E12+D11+C10+B9</f>
        <v>317</v>
      </c>
      <c r="F13" s="48">
        <f>F12+E11+D10+C9+B8</f>
        <v>293</v>
      </c>
      <c r="G13" s="48">
        <f>G12+F11+E10+D9+C8</f>
        <v>519</v>
      </c>
      <c r="H13" s="48">
        <f>H12+G11+F10+E9+D8</f>
        <v>394</v>
      </c>
      <c r="I13" s="49">
        <f>B13+C13+D13+E13+F13+G13+H13</f>
        <v>2307</v>
      </c>
    </row>
    <row r="14" spans="1:103">
      <c r="A14" t="s">
        <v>16</v>
      </c>
      <c r="B14" s="48">
        <v>268</v>
      </c>
      <c r="C14" s="48">
        <v>272</v>
      </c>
      <c r="D14" s="48">
        <v>277</v>
      </c>
      <c r="E14" s="48">
        <v>281</v>
      </c>
      <c r="F14" s="48">
        <v>281</v>
      </c>
      <c r="G14" s="48">
        <v>280</v>
      </c>
      <c r="H14" s="48">
        <v>278</v>
      </c>
      <c r="I14" s="48">
        <v>1937</v>
      </c>
    </row>
    <row r="15" spans="1:103">
      <c r="A15" t="s">
        <v>17</v>
      </c>
      <c r="B15" s="73">
        <f t="shared" ref="B15:I15" si="0">B13/B14*100</f>
        <v>56.343283582089555</v>
      </c>
      <c r="C15" s="73">
        <f t="shared" si="0"/>
        <v>76.10294117647058</v>
      </c>
      <c r="D15" s="51">
        <f t="shared" si="0"/>
        <v>153.79061371841155</v>
      </c>
      <c r="E15" s="51">
        <f t="shared" si="0"/>
        <v>112.81138790035587</v>
      </c>
      <c r="F15" s="51">
        <f t="shared" si="0"/>
        <v>104.27046263345197</v>
      </c>
      <c r="G15" s="51">
        <f t="shared" si="0"/>
        <v>185.35714285714286</v>
      </c>
      <c r="H15" s="51">
        <f t="shared" si="0"/>
        <v>141.72661870503597</v>
      </c>
      <c r="I15" s="51">
        <f t="shared" si="0"/>
        <v>119.10170366546204</v>
      </c>
    </row>
    <row r="16" spans="1:103">
      <c r="A16" t="s">
        <v>18</v>
      </c>
      <c r="B16" s="52">
        <f t="shared" ref="B16:C16" si="1">B14-B13</f>
        <v>117</v>
      </c>
      <c r="C16" s="52">
        <f t="shared" si="1"/>
        <v>65</v>
      </c>
      <c r="D16" s="52" t="s">
        <v>50</v>
      </c>
      <c r="E16" s="52" t="s">
        <v>50</v>
      </c>
      <c r="F16" s="52">
        <f>F14-F13</f>
        <v>-12</v>
      </c>
      <c r="G16" s="52" t="s">
        <v>50</v>
      </c>
      <c r="H16" s="52" t="s">
        <v>50</v>
      </c>
      <c r="I16" s="52">
        <f>SUM(B16:H16)</f>
        <v>170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179</v>
      </c>
      <c r="E27" s="46">
        <v>239</v>
      </c>
      <c r="F27" s="46">
        <v>287</v>
      </c>
      <c r="G27" s="46">
        <v>0</v>
      </c>
      <c r="H27" s="46">
        <v>0</v>
      </c>
      <c r="I27" s="46">
        <v>705</v>
      </c>
    </row>
    <row r="28" spans="1:103" ht="17.25" thickTop="1" thickBot="1">
      <c r="A28" s="1">
        <v>2015</v>
      </c>
      <c r="B28" s="46">
        <v>88</v>
      </c>
      <c r="C28" s="46">
        <v>220</v>
      </c>
      <c r="D28" s="46">
        <v>300</v>
      </c>
      <c r="E28" s="46">
        <v>285</v>
      </c>
      <c r="F28" s="46">
        <v>249</v>
      </c>
      <c r="G28" s="46">
        <v>27</v>
      </c>
      <c r="H28" s="46">
        <v>2</v>
      </c>
      <c r="I28" s="47">
        <v>1171</v>
      </c>
    </row>
    <row r="29" spans="1:103" ht="17.25" thickTop="1" thickBot="1">
      <c r="A29" s="1">
        <v>2016</v>
      </c>
      <c r="B29" s="46">
        <v>48</v>
      </c>
      <c r="C29" s="46">
        <v>53</v>
      </c>
      <c r="D29" s="46">
        <v>47</v>
      </c>
      <c r="E29" s="46">
        <v>58</v>
      </c>
      <c r="F29" s="46">
        <v>18</v>
      </c>
      <c r="G29" s="46">
        <v>14</v>
      </c>
      <c r="H29" s="46">
        <v>0</v>
      </c>
      <c r="I29" s="46">
        <v>238</v>
      </c>
    </row>
    <row r="30" spans="1:103" ht="17.25" thickTop="1" thickBot="1">
      <c r="A30" s="1">
        <v>2017</v>
      </c>
      <c r="B30" s="46">
        <v>31</v>
      </c>
      <c r="C30" s="46">
        <v>70</v>
      </c>
      <c r="D30" s="46">
        <v>27</v>
      </c>
      <c r="E30" s="46">
        <v>46</v>
      </c>
      <c r="F30" s="46">
        <v>32</v>
      </c>
      <c r="G30" s="46">
        <v>18</v>
      </c>
      <c r="H30" s="46">
        <v>0</v>
      </c>
      <c r="I30" s="46">
        <f>SUM(B30:H30)</f>
        <v>224</v>
      </c>
    </row>
    <row r="31" spans="1:103" ht="15.75" thickTop="1">
      <c r="A31" t="s">
        <v>15</v>
      </c>
      <c r="B31" s="48">
        <f>B30</f>
        <v>31</v>
      </c>
      <c r="C31" s="48">
        <f>C30+B29</f>
        <v>118</v>
      </c>
      <c r="D31" s="48">
        <f>D30+C29+B28</f>
        <v>168</v>
      </c>
      <c r="E31" s="48">
        <f>E30+D29+C28+B27</f>
        <v>313</v>
      </c>
      <c r="F31" s="48">
        <f>F30+E29+D28+C27+B26</f>
        <v>390</v>
      </c>
      <c r="G31" s="48">
        <f>G30+F29+E28+D27+C26</f>
        <v>500</v>
      </c>
      <c r="H31" s="48">
        <f>H30+G29+F28+E27+D26</f>
        <v>502</v>
      </c>
      <c r="I31" s="49">
        <f>B31+C31+D31+E31+F31+G31+H31</f>
        <v>2022</v>
      </c>
    </row>
    <row r="32" spans="1:103">
      <c r="A32" t="s">
        <v>16</v>
      </c>
      <c r="B32" s="48">
        <v>268</v>
      </c>
      <c r="C32" s="48">
        <v>272</v>
      </c>
      <c r="D32" s="48">
        <v>277</v>
      </c>
      <c r="E32" s="48">
        <v>281</v>
      </c>
      <c r="F32" s="48">
        <v>281</v>
      </c>
      <c r="G32" s="48">
        <v>280</v>
      </c>
      <c r="H32" s="48">
        <v>278</v>
      </c>
      <c r="I32" s="48">
        <v>1937</v>
      </c>
    </row>
    <row r="33" spans="1:103">
      <c r="A33" t="s">
        <v>17</v>
      </c>
      <c r="B33" s="73">
        <f t="shared" ref="B33:I33" si="2">B31/B32*100</f>
        <v>11.567164179104477</v>
      </c>
      <c r="C33" s="73">
        <f t="shared" si="2"/>
        <v>43.382352941176471</v>
      </c>
      <c r="D33" s="73">
        <f t="shared" si="2"/>
        <v>60.649819494584833</v>
      </c>
      <c r="E33" s="51">
        <f t="shared" si="2"/>
        <v>111.38790035587189</v>
      </c>
      <c r="F33" s="51">
        <f t="shared" si="2"/>
        <v>138.79003558718861</v>
      </c>
      <c r="G33" s="51">
        <f t="shared" si="2"/>
        <v>178.57142857142858</v>
      </c>
      <c r="H33" s="51">
        <f t="shared" si="2"/>
        <v>180.57553956834533</v>
      </c>
      <c r="I33" s="51">
        <f t="shared" si="2"/>
        <v>104.38822922044399</v>
      </c>
    </row>
    <row r="34" spans="1:103">
      <c r="A34" t="s">
        <v>18</v>
      </c>
      <c r="B34" s="52">
        <f t="shared" ref="B34:D34" si="3">B32-B31</f>
        <v>237</v>
      </c>
      <c r="C34" s="52">
        <f t="shared" si="3"/>
        <v>154</v>
      </c>
      <c r="D34" s="52">
        <f t="shared" si="3"/>
        <v>109</v>
      </c>
      <c r="E34" s="52">
        <v>0</v>
      </c>
      <c r="F34" s="52" t="s">
        <v>50</v>
      </c>
      <c r="G34" s="52" t="s">
        <v>50</v>
      </c>
      <c r="H34" s="52" t="s">
        <v>50</v>
      </c>
      <c r="I34" s="52">
        <f>SUM(B34:H34)</f>
        <v>500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108</v>
      </c>
      <c r="E44" s="19">
        <v>168</v>
      </c>
      <c r="F44" s="19">
        <v>121</v>
      </c>
      <c r="G44" s="19">
        <v>24</v>
      </c>
      <c r="H44" s="20"/>
      <c r="I44" s="20">
        <f>SUM(D44:H44)</f>
        <v>421</v>
      </c>
    </row>
    <row r="45" spans="1:103" ht="17.25" thickTop="1" thickBot="1">
      <c r="A45" t="s">
        <v>15</v>
      </c>
      <c r="B45" s="4"/>
      <c r="C45" s="4"/>
      <c r="D45" s="19">
        <f t="shared" ref="D45:I45" si="4">SUM(D44)</f>
        <v>108</v>
      </c>
      <c r="E45" s="19">
        <f t="shared" si="4"/>
        <v>168</v>
      </c>
      <c r="F45" s="19">
        <f t="shared" si="4"/>
        <v>121</v>
      </c>
      <c r="G45" s="19">
        <f t="shared" si="4"/>
        <v>24</v>
      </c>
      <c r="H45" s="20"/>
      <c r="I45" s="20">
        <f t="shared" si="4"/>
        <v>421</v>
      </c>
    </row>
    <row r="46" spans="1:103" ht="17.25" thickTop="1" thickBot="1">
      <c r="A46" s="17" t="s">
        <v>16</v>
      </c>
      <c r="B46" s="18"/>
      <c r="C46" s="18"/>
      <c r="D46" s="21">
        <v>289</v>
      </c>
      <c r="E46" s="22">
        <v>292</v>
      </c>
      <c r="F46" s="22">
        <v>289</v>
      </c>
      <c r="G46" s="21">
        <v>284</v>
      </c>
      <c r="H46" s="23"/>
      <c r="I46" s="23">
        <f>SUM(D46:H46)</f>
        <v>1154</v>
      </c>
    </row>
    <row r="47" spans="1:103" ht="16.5" thickTop="1" thickBot="1">
      <c r="A47" t="s">
        <v>17</v>
      </c>
      <c r="B47" s="8"/>
      <c r="C47" s="8"/>
      <c r="D47" s="24">
        <f>D45/D46*100</f>
        <v>37.370242214532873</v>
      </c>
      <c r="E47" s="24">
        <f t="shared" ref="E47:I47" si="5">E45/E46*100</f>
        <v>57.534246575342465</v>
      </c>
      <c r="F47" s="24">
        <f t="shared" si="5"/>
        <v>41.868512110726641</v>
      </c>
      <c r="G47" s="24">
        <f t="shared" si="5"/>
        <v>8.4507042253521121</v>
      </c>
      <c r="H47" s="24"/>
      <c r="I47" s="24">
        <f t="shared" si="5"/>
        <v>36.481802426343151</v>
      </c>
    </row>
    <row r="48" spans="1:103" ht="15.75" thickTop="1">
      <c r="A48" t="s">
        <v>18</v>
      </c>
      <c r="B48" s="7"/>
      <c r="C48" s="7"/>
      <c r="D48" s="4">
        <f>D46-D45</f>
        <v>181</v>
      </c>
      <c r="E48" s="4">
        <f t="shared" ref="E48:I48" si="6">E46-E45</f>
        <v>124</v>
      </c>
      <c r="F48" s="4">
        <f t="shared" si="6"/>
        <v>168</v>
      </c>
      <c r="G48" s="4">
        <f t="shared" si="6"/>
        <v>260</v>
      </c>
      <c r="H48" s="4"/>
      <c r="I48" s="4">
        <f t="shared" si="6"/>
        <v>733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Y50"/>
  <sheetViews>
    <sheetView topLeftCell="A13" zoomScaleNormal="100" workbookViewId="0">
      <selection activeCell="A38" sqref="A38:CY38"/>
    </sheetView>
  </sheetViews>
  <sheetFormatPr defaultRowHeight="15"/>
  <cols>
    <col min="1" max="1" width="21.140625" customWidth="1"/>
  </cols>
  <sheetData>
    <row r="1" spans="1:103" ht="15.75" thickBot="1">
      <c r="A1" t="s">
        <v>37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213</v>
      </c>
      <c r="E9" s="46">
        <v>256</v>
      </c>
      <c r="F9" s="46">
        <v>269</v>
      </c>
      <c r="G9" s="46">
        <v>7</v>
      </c>
      <c r="H9" s="46">
        <v>0</v>
      </c>
      <c r="I9" s="47">
        <f>SUM(B9:H9)</f>
        <v>745</v>
      </c>
    </row>
    <row r="10" spans="1:103" ht="17.25" thickTop="1" thickBot="1">
      <c r="A10" s="1">
        <v>2015</v>
      </c>
      <c r="B10" s="46">
        <v>237</v>
      </c>
      <c r="C10" s="46">
        <v>220</v>
      </c>
      <c r="D10" s="46">
        <v>74</v>
      </c>
      <c r="E10" s="46">
        <v>25</v>
      </c>
      <c r="F10" s="46">
        <v>1</v>
      </c>
      <c r="G10" s="46">
        <v>0</v>
      </c>
      <c r="H10" s="46">
        <v>0</v>
      </c>
      <c r="I10" s="47">
        <f>SUM(B10:H10)</f>
        <v>557</v>
      </c>
    </row>
    <row r="11" spans="1:103" ht="17.25" thickTop="1" thickBot="1">
      <c r="A11" s="1">
        <v>2016</v>
      </c>
      <c r="B11" s="46">
        <v>59</v>
      </c>
      <c r="C11" s="46">
        <v>16</v>
      </c>
      <c r="D11" s="46">
        <v>4</v>
      </c>
      <c r="E11" s="46">
        <v>4</v>
      </c>
      <c r="F11" s="46">
        <v>1</v>
      </c>
      <c r="G11" s="46">
        <v>0</v>
      </c>
      <c r="H11" s="46">
        <v>0</v>
      </c>
      <c r="I11" s="47">
        <f>SUM(B11:H11)</f>
        <v>84</v>
      </c>
    </row>
    <row r="12" spans="1:103" ht="17.25" thickTop="1" thickBot="1">
      <c r="A12" s="1">
        <v>2017</v>
      </c>
      <c r="B12" s="46">
        <v>115</v>
      </c>
      <c r="C12" s="46">
        <v>30</v>
      </c>
      <c r="D12" s="46">
        <v>12</v>
      </c>
      <c r="E12" s="46">
        <v>7</v>
      </c>
      <c r="F12" s="46">
        <v>9</v>
      </c>
      <c r="G12" s="46">
        <v>2</v>
      </c>
      <c r="H12" s="46">
        <v>0</v>
      </c>
      <c r="I12" s="47">
        <f>SUM(B12:H12)</f>
        <v>175</v>
      </c>
    </row>
    <row r="13" spans="1:103" ht="15.75" thickTop="1">
      <c r="A13" t="s">
        <v>15</v>
      </c>
      <c r="B13" s="48">
        <f>B12</f>
        <v>115</v>
      </c>
      <c r="C13" s="48">
        <f>C12+B11</f>
        <v>89</v>
      </c>
      <c r="D13" s="48">
        <f>D12+C11+B10</f>
        <v>265</v>
      </c>
      <c r="E13" s="48">
        <f>E12+D11+C10+B9</f>
        <v>231</v>
      </c>
      <c r="F13" s="48">
        <f>F12+E11+D10+C9+B8</f>
        <v>87</v>
      </c>
      <c r="G13" s="48">
        <f>G12+F11+E10+D9+C8</f>
        <v>241</v>
      </c>
      <c r="H13" s="48">
        <f>H12+G11+F10+E9+D8</f>
        <v>257</v>
      </c>
      <c r="I13" s="49">
        <f>B13+C13+D13+E13+F13+G13+H13</f>
        <v>1285</v>
      </c>
    </row>
    <row r="14" spans="1:103">
      <c r="A14" t="s">
        <v>16</v>
      </c>
      <c r="B14" s="48">
        <v>235</v>
      </c>
      <c r="C14" s="48">
        <v>242</v>
      </c>
      <c r="D14" s="48">
        <v>250</v>
      </c>
      <c r="E14" s="48">
        <v>254</v>
      </c>
      <c r="F14" s="48">
        <v>251</v>
      </c>
      <c r="G14" s="48">
        <v>246</v>
      </c>
      <c r="H14" s="48">
        <v>241</v>
      </c>
      <c r="I14" s="48">
        <v>1719</v>
      </c>
    </row>
    <row r="15" spans="1:103">
      <c r="A15" t="s">
        <v>17</v>
      </c>
      <c r="B15" s="73">
        <f t="shared" ref="B15:I15" si="0">B13/B14*100</f>
        <v>48.936170212765958</v>
      </c>
      <c r="C15" s="73">
        <f t="shared" si="0"/>
        <v>36.776859504132233</v>
      </c>
      <c r="D15" s="51">
        <f t="shared" si="0"/>
        <v>106</v>
      </c>
      <c r="E15" s="51">
        <f t="shared" si="0"/>
        <v>90.944881889763778</v>
      </c>
      <c r="F15" s="50">
        <f t="shared" si="0"/>
        <v>34.661354581673308</v>
      </c>
      <c r="G15" s="51">
        <f t="shared" si="0"/>
        <v>97.967479674796749</v>
      </c>
      <c r="H15" s="51">
        <f t="shared" si="0"/>
        <v>106.6390041493776</v>
      </c>
      <c r="I15" s="50">
        <f t="shared" si="0"/>
        <v>74.752763234438618</v>
      </c>
    </row>
    <row r="16" spans="1:103">
      <c r="A16" t="s">
        <v>18</v>
      </c>
      <c r="B16" s="52">
        <f t="shared" ref="B16:G16" si="1">B14-B13</f>
        <v>120</v>
      </c>
      <c r="C16" s="52">
        <f t="shared" si="1"/>
        <v>153</v>
      </c>
      <c r="D16" s="52" t="s">
        <v>50</v>
      </c>
      <c r="E16" s="52">
        <f>E14-E13</f>
        <v>23</v>
      </c>
      <c r="F16" s="52">
        <f>F14-F13</f>
        <v>164</v>
      </c>
      <c r="G16" s="52">
        <f t="shared" si="1"/>
        <v>5</v>
      </c>
      <c r="H16" s="52" t="s">
        <v>50</v>
      </c>
      <c r="I16" s="52">
        <f>SUM(B16:H16)</f>
        <v>465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59</v>
      </c>
      <c r="E27" s="46">
        <v>130</v>
      </c>
      <c r="F27" s="46">
        <v>168</v>
      </c>
      <c r="G27" s="46">
        <v>68</v>
      </c>
      <c r="H27" s="46">
        <v>0</v>
      </c>
      <c r="I27" s="47">
        <f>SUM(B27:H27)</f>
        <v>425</v>
      </c>
    </row>
    <row r="28" spans="1:103" ht="17.25" thickTop="1" thickBot="1">
      <c r="A28" s="1">
        <v>2015</v>
      </c>
      <c r="B28" s="46">
        <v>53</v>
      </c>
      <c r="C28" s="46">
        <v>148</v>
      </c>
      <c r="D28" s="46">
        <v>104</v>
      </c>
      <c r="E28" s="46">
        <v>45</v>
      </c>
      <c r="F28" s="46">
        <v>24</v>
      </c>
      <c r="G28" s="46">
        <v>25</v>
      </c>
      <c r="H28" s="46">
        <v>0</v>
      </c>
      <c r="I28" s="47">
        <f>SUM(B28:H28)</f>
        <v>399</v>
      </c>
    </row>
    <row r="29" spans="1:103" ht="17.25" thickTop="1" thickBot="1">
      <c r="A29" s="1">
        <v>2016</v>
      </c>
      <c r="B29" s="46">
        <v>31</v>
      </c>
      <c r="C29" s="46">
        <v>24</v>
      </c>
      <c r="D29" s="46">
        <v>11</v>
      </c>
      <c r="E29" s="46">
        <v>6</v>
      </c>
      <c r="F29" s="46">
        <v>5</v>
      </c>
      <c r="G29" s="46">
        <v>3</v>
      </c>
      <c r="H29" s="46">
        <v>0</v>
      </c>
      <c r="I29" s="47">
        <f>SUM(B29:H29)</f>
        <v>80</v>
      </c>
    </row>
    <row r="30" spans="1:103" ht="17.25" thickTop="1" thickBot="1">
      <c r="A30" s="1">
        <v>2017</v>
      </c>
      <c r="B30" s="46">
        <v>47</v>
      </c>
      <c r="C30" s="46">
        <v>57</v>
      </c>
      <c r="D30" s="46">
        <v>14</v>
      </c>
      <c r="E30" s="46">
        <v>15</v>
      </c>
      <c r="F30" s="46">
        <v>16</v>
      </c>
      <c r="G30" s="46">
        <v>7</v>
      </c>
      <c r="H30" s="46">
        <v>0</v>
      </c>
      <c r="I30" s="47">
        <f>SUM(B30:H30)</f>
        <v>156</v>
      </c>
    </row>
    <row r="31" spans="1:103" ht="15.75" thickTop="1">
      <c r="A31" t="s">
        <v>15</v>
      </c>
      <c r="B31" s="48">
        <f>B30</f>
        <v>47</v>
      </c>
      <c r="C31" s="48">
        <f>C30+B29</f>
        <v>88</v>
      </c>
      <c r="D31" s="48">
        <f>D30+C29+B28</f>
        <v>91</v>
      </c>
      <c r="E31" s="48">
        <f>E30+D29+C28+B27</f>
        <v>174</v>
      </c>
      <c r="F31" s="48">
        <f>F30+E29+D28+C27+B26</f>
        <v>126</v>
      </c>
      <c r="G31" s="48">
        <f>G30+F29+E28+D27+C26</f>
        <v>116</v>
      </c>
      <c r="H31" s="48">
        <f>H30+G29+F28+E27+D26</f>
        <v>157</v>
      </c>
      <c r="I31" s="49">
        <f>B31+C31+D31+E31+F31+G31+H31</f>
        <v>799</v>
      </c>
    </row>
    <row r="32" spans="1:103">
      <c r="A32" t="s">
        <v>16</v>
      </c>
      <c r="B32" s="48">
        <v>235</v>
      </c>
      <c r="C32" s="48">
        <v>242</v>
      </c>
      <c r="D32" s="48">
        <v>250</v>
      </c>
      <c r="E32" s="48">
        <v>254</v>
      </c>
      <c r="F32" s="48">
        <v>251</v>
      </c>
      <c r="G32" s="48">
        <v>246</v>
      </c>
      <c r="H32" s="48">
        <v>241</v>
      </c>
      <c r="I32" s="48">
        <v>1719</v>
      </c>
    </row>
    <row r="33" spans="1:103">
      <c r="A33" t="s">
        <v>17</v>
      </c>
      <c r="B33" s="73">
        <f t="shared" ref="B33:I33" si="2">B31/B32*100</f>
        <v>20</v>
      </c>
      <c r="C33" s="73">
        <f t="shared" si="2"/>
        <v>36.363636363636367</v>
      </c>
      <c r="D33" s="73">
        <f t="shared" si="2"/>
        <v>36.4</v>
      </c>
      <c r="E33" s="73">
        <f t="shared" si="2"/>
        <v>68.503937007874015</v>
      </c>
      <c r="F33" s="73">
        <f t="shared" si="2"/>
        <v>50.199203187250994</v>
      </c>
      <c r="G33" s="73">
        <f t="shared" si="2"/>
        <v>47.154471544715449</v>
      </c>
      <c r="H33" s="73">
        <f t="shared" si="2"/>
        <v>65.145228215767631</v>
      </c>
      <c r="I33" s="73">
        <f t="shared" si="2"/>
        <v>46.480511925538103</v>
      </c>
    </row>
    <row r="34" spans="1:103">
      <c r="A34" t="s">
        <v>18</v>
      </c>
      <c r="B34" s="52">
        <f t="shared" ref="B34:H34" si="3">B32-B31</f>
        <v>188</v>
      </c>
      <c r="C34" s="52">
        <f t="shared" si="3"/>
        <v>154</v>
      </c>
      <c r="D34" s="52">
        <f t="shared" si="3"/>
        <v>159</v>
      </c>
      <c r="E34" s="52">
        <f t="shared" si="3"/>
        <v>80</v>
      </c>
      <c r="F34" s="52">
        <f t="shared" si="3"/>
        <v>125</v>
      </c>
      <c r="G34" s="52">
        <f t="shared" si="3"/>
        <v>130</v>
      </c>
      <c r="H34" s="52">
        <f t="shared" si="3"/>
        <v>84</v>
      </c>
      <c r="I34" s="52">
        <f>SUM(B34:H34)</f>
        <v>920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68</v>
      </c>
      <c r="E44" s="19">
        <v>147</v>
      </c>
      <c r="F44" s="19">
        <v>118</v>
      </c>
      <c r="G44" s="19">
        <v>21</v>
      </c>
      <c r="H44" s="20"/>
      <c r="I44" s="20">
        <f>SUM(D44:H44)</f>
        <v>354</v>
      </c>
    </row>
    <row r="45" spans="1:103" ht="17.25" thickTop="1" thickBot="1">
      <c r="A45" t="s">
        <v>15</v>
      </c>
      <c r="B45" s="4"/>
      <c r="C45" s="4"/>
      <c r="D45" s="19">
        <f>D44</f>
        <v>68</v>
      </c>
      <c r="E45" s="19">
        <f>E44</f>
        <v>147</v>
      </c>
      <c r="F45" s="19">
        <f>F44</f>
        <v>118</v>
      </c>
      <c r="G45" s="19">
        <f>G44</f>
        <v>21</v>
      </c>
      <c r="H45" s="20"/>
      <c r="I45" s="20">
        <f>SUM(D45:H45)</f>
        <v>354</v>
      </c>
    </row>
    <row r="46" spans="1:103" ht="17.25" thickTop="1" thickBot="1">
      <c r="A46" s="17" t="s">
        <v>16</v>
      </c>
      <c r="B46" s="18"/>
      <c r="C46" s="18"/>
      <c r="D46" s="21">
        <v>259</v>
      </c>
      <c r="E46" s="22">
        <v>265</v>
      </c>
      <c r="F46" s="22">
        <v>261</v>
      </c>
      <c r="G46" s="21">
        <v>253</v>
      </c>
      <c r="H46" s="23"/>
      <c r="I46" s="23">
        <f>SUM(D46:H46)</f>
        <v>1038</v>
      </c>
    </row>
    <row r="47" spans="1:103" ht="16.5" thickTop="1" thickBot="1">
      <c r="A47" t="s">
        <v>17</v>
      </c>
      <c r="B47" s="8"/>
      <c r="C47" s="8"/>
      <c r="D47" s="24">
        <f>D45/D46*100</f>
        <v>26.254826254826252</v>
      </c>
      <c r="E47" s="24">
        <f t="shared" ref="E47:I47" si="4">E45/E46*100</f>
        <v>55.471698113207545</v>
      </c>
      <c r="F47" s="24">
        <f t="shared" si="4"/>
        <v>45.21072796934866</v>
      </c>
      <c r="G47" s="24">
        <f t="shared" si="4"/>
        <v>8.3003952569169961</v>
      </c>
      <c r="H47" s="24"/>
      <c r="I47" s="24">
        <f t="shared" si="4"/>
        <v>34.104046242774565</v>
      </c>
    </row>
    <row r="48" spans="1:103" ht="15.75" thickTop="1">
      <c r="A48" t="s">
        <v>18</v>
      </c>
      <c r="B48" s="7"/>
      <c r="C48" s="7"/>
      <c r="D48" s="4">
        <f>D46-D45</f>
        <v>191</v>
      </c>
      <c r="E48" s="4">
        <f t="shared" ref="E48:I48" si="5">E46-E45</f>
        <v>118</v>
      </c>
      <c r="F48" s="4">
        <f t="shared" si="5"/>
        <v>143</v>
      </c>
      <c r="G48" s="4">
        <f t="shared" si="5"/>
        <v>232</v>
      </c>
      <c r="H48" s="4"/>
      <c r="I48" s="4">
        <f t="shared" si="5"/>
        <v>684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Y50"/>
  <sheetViews>
    <sheetView topLeftCell="A13" zoomScaleNormal="100" workbookViewId="0">
      <selection activeCell="A39" sqref="A39:CY39"/>
    </sheetView>
  </sheetViews>
  <sheetFormatPr defaultRowHeight="15"/>
  <cols>
    <col min="1" max="1" width="25.5703125" customWidth="1"/>
  </cols>
  <sheetData>
    <row r="1" spans="1:103" ht="15.75" thickBot="1">
      <c r="A1" t="s">
        <v>38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100</v>
      </c>
      <c r="E9" s="46">
        <v>68</v>
      </c>
      <c r="F9" s="46">
        <v>81</v>
      </c>
      <c r="G9" s="46">
        <v>0</v>
      </c>
      <c r="H9" s="46">
        <v>0</v>
      </c>
      <c r="I9" s="47">
        <f>SUM(B9:H9)</f>
        <v>249</v>
      </c>
    </row>
    <row r="10" spans="1:103" ht="17.25" thickTop="1" thickBot="1">
      <c r="A10" s="1">
        <v>2015</v>
      </c>
      <c r="B10" s="46">
        <v>111</v>
      </c>
      <c r="C10" s="46">
        <v>81</v>
      </c>
      <c r="D10" s="46">
        <v>58</v>
      </c>
      <c r="E10" s="46">
        <v>4</v>
      </c>
      <c r="F10" s="46">
        <v>6</v>
      </c>
      <c r="G10" s="46">
        <v>0</v>
      </c>
      <c r="H10" s="46">
        <v>0</v>
      </c>
      <c r="I10" s="47">
        <f>SUM(B10:H10)</f>
        <v>260</v>
      </c>
    </row>
    <row r="11" spans="1:103" ht="17.25" thickTop="1" thickBot="1">
      <c r="A11" s="1">
        <v>2016</v>
      </c>
      <c r="B11" s="46">
        <v>69</v>
      </c>
      <c r="C11" s="46">
        <v>6</v>
      </c>
      <c r="D11" s="46">
        <v>2</v>
      </c>
      <c r="E11" s="46">
        <v>0</v>
      </c>
      <c r="F11" s="46">
        <v>3</v>
      </c>
      <c r="G11" s="46">
        <v>0</v>
      </c>
      <c r="H11" s="46">
        <v>0</v>
      </c>
      <c r="I11" s="47">
        <f>SUM(B11:H11)</f>
        <v>80</v>
      </c>
    </row>
    <row r="12" spans="1:103" ht="17.25" thickTop="1" thickBot="1">
      <c r="A12" s="1">
        <v>2017</v>
      </c>
      <c r="B12" s="46">
        <v>47</v>
      </c>
      <c r="C12" s="46">
        <v>10</v>
      </c>
      <c r="D12" s="46">
        <v>2</v>
      </c>
      <c r="E12" s="46">
        <v>4</v>
      </c>
      <c r="F12" s="46">
        <v>5</v>
      </c>
      <c r="G12" s="46">
        <v>0</v>
      </c>
      <c r="H12" s="46">
        <v>0</v>
      </c>
      <c r="I12" s="47">
        <f>SUM(B12:H12)</f>
        <v>68</v>
      </c>
    </row>
    <row r="13" spans="1:103" ht="15.75" thickTop="1">
      <c r="A13" t="s">
        <v>15</v>
      </c>
      <c r="B13" s="48">
        <f>B12</f>
        <v>47</v>
      </c>
      <c r="C13" s="48">
        <f>C12+B11</f>
        <v>79</v>
      </c>
      <c r="D13" s="48">
        <f>D12+C11+B10</f>
        <v>119</v>
      </c>
      <c r="E13" s="48">
        <f>E12+D11+C10+B9</f>
        <v>87</v>
      </c>
      <c r="F13" s="48">
        <f>F12+E11+D10+C9+B8</f>
        <v>63</v>
      </c>
      <c r="G13" s="48">
        <f>G12+F11+E10+D9+C8</f>
        <v>107</v>
      </c>
      <c r="H13" s="48">
        <f>H12+G11+F10+E9+D8</f>
        <v>74</v>
      </c>
      <c r="I13" s="49">
        <f>B13+C13+D13+E13+F13+G13+H13</f>
        <v>576</v>
      </c>
    </row>
    <row r="14" spans="1:103">
      <c r="A14" t="s">
        <v>16</v>
      </c>
      <c r="B14" s="48">
        <v>84</v>
      </c>
      <c r="C14" s="48">
        <v>88</v>
      </c>
      <c r="D14" s="48">
        <v>92</v>
      </c>
      <c r="E14" s="48">
        <v>96</v>
      </c>
      <c r="F14" s="48">
        <v>98</v>
      </c>
      <c r="G14" s="48">
        <v>100</v>
      </c>
      <c r="H14" s="48">
        <v>102</v>
      </c>
      <c r="I14" s="48">
        <v>660</v>
      </c>
    </row>
    <row r="15" spans="1:103">
      <c r="A15" t="s">
        <v>17</v>
      </c>
      <c r="B15" s="50">
        <f t="shared" ref="B15:I15" si="0">B13/B14*100</f>
        <v>55.952380952380956</v>
      </c>
      <c r="C15" s="51">
        <f t="shared" si="0"/>
        <v>89.772727272727266</v>
      </c>
      <c r="D15" s="51">
        <f t="shared" si="0"/>
        <v>129.34782608695653</v>
      </c>
      <c r="E15" s="51">
        <f t="shared" si="0"/>
        <v>90.625</v>
      </c>
      <c r="F15" s="50">
        <f t="shared" si="0"/>
        <v>64.285714285714292</v>
      </c>
      <c r="G15" s="51">
        <f t="shared" si="0"/>
        <v>107</v>
      </c>
      <c r="H15" s="50">
        <f t="shared" si="0"/>
        <v>72.549019607843135</v>
      </c>
      <c r="I15" s="51">
        <f t="shared" si="0"/>
        <v>87.272727272727266</v>
      </c>
    </row>
    <row r="16" spans="1:103">
      <c r="A16" t="s">
        <v>18</v>
      </c>
      <c r="B16" s="52">
        <f t="shared" ref="B16:H16" si="1">B14-B13</f>
        <v>37</v>
      </c>
      <c r="C16" s="52">
        <f t="shared" si="1"/>
        <v>9</v>
      </c>
      <c r="D16" s="52" t="s">
        <v>50</v>
      </c>
      <c r="E16" s="52">
        <f>E14-E13</f>
        <v>9</v>
      </c>
      <c r="F16" s="52">
        <f>F14-F13</f>
        <v>35</v>
      </c>
      <c r="G16" s="52" t="s">
        <v>50</v>
      </c>
      <c r="H16" s="52">
        <f t="shared" si="1"/>
        <v>28</v>
      </c>
      <c r="I16" s="52">
        <f>SUM(B16:H16)</f>
        <v>118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21</v>
      </c>
      <c r="E27" s="46">
        <v>47</v>
      </c>
      <c r="F27" s="46">
        <v>39</v>
      </c>
      <c r="G27" s="46">
        <v>27</v>
      </c>
      <c r="H27" s="46">
        <v>0</v>
      </c>
      <c r="I27" s="46">
        <v>134</v>
      </c>
    </row>
    <row r="28" spans="1:103" ht="17.25" thickTop="1" thickBot="1">
      <c r="A28" s="1">
        <v>2015</v>
      </c>
      <c r="B28" s="46">
        <v>33</v>
      </c>
      <c r="C28" s="46">
        <v>71</v>
      </c>
      <c r="D28" s="46">
        <v>71</v>
      </c>
      <c r="E28" s="46">
        <v>35</v>
      </c>
      <c r="F28" s="46">
        <v>21</v>
      </c>
      <c r="G28" s="46">
        <v>24</v>
      </c>
      <c r="H28" s="46">
        <v>1</v>
      </c>
      <c r="I28" s="46">
        <v>256</v>
      </c>
    </row>
    <row r="29" spans="1:103" ht="17.25" thickTop="1" thickBot="1">
      <c r="A29" s="1">
        <v>2016</v>
      </c>
      <c r="B29" s="46">
        <v>38</v>
      </c>
      <c r="C29" s="46">
        <v>16</v>
      </c>
      <c r="D29" s="46">
        <v>8</v>
      </c>
      <c r="E29" s="46">
        <v>5</v>
      </c>
      <c r="F29" s="46">
        <v>1</v>
      </c>
      <c r="G29" s="46">
        <v>4</v>
      </c>
      <c r="H29" s="46">
        <v>0</v>
      </c>
      <c r="I29" s="46">
        <v>72</v>
      </c>
    </row>
    <row r="30" spans="1:103" ht="17.25" thickTop="1" thickBot="1">
      <c r="A30" s="1">
        <v>2017</v>
      </c>
      <c r="B30" s="46">
        <v>27</v>
      </c>
      <c r="C30" s="46">
        <v>19</v>
      </c>
      <c r="D30" s="46">
        <v>12</v>
      </c>
      <c r="E30" s="46">
        <v>8</v>
      </c>
      <c r="F30" s="46">
        <v>7</v>
      </c>
      <c r="G30" s="46">
        <v>6</v>
      </c>
      <c r="H30" s="46">
        <v>0</v>
      </c>
      <c r="I30" s="46">
        <f>SUM(B30:H30)</f>
        <v>79</v>
      </c>
    </row>
    <row r="31" spans="1:103" ht="15.75" thickTop="1">
      <c r="A31" t="s">
        <v>15</v>
      </c>
      <c r="B31" s="48">
        <f>B30</f>
        <v>27</v>
      </c>
      <c r="C31" s="48">
        <f>C30+B29</f>
        <v>57</v>
      </c>
      <c r="D31" s="48">
        <f>D30+C29+B28</f>
        <v>61</v>
      </c>
      <c r="E31" s="48">
        <f>E30+D29+C28+B27</f>
        <v>87</v>
      </c>
      <c r="F31" s="48">
        <f>F30+E29+D28+C27+B26</f>
        <v>83</v>
      </c>
      <c r="G31" s="48">
        <f>G30+F29+E28+D27+C26</f>
        <v>63</v>
      </c>
      <c r="H31" s="48">
        <f>H30+G29+F28+E27+D26</f>
        <v>72</v>
      </c>
      <c r="I31" s="49">
        <f>B31+C31+D31+E31+F31+G31+H31</f>
        <v>450</v>
      </c>
    </row>
    <row r="32" spans="1:103">
      <c r="A32" t="s">
        <v>16</v>
      </c>
      <c r="B32" s="48">
        <v>84</v>
      </c>
      <c r="C32" s="48">
        <v>88</v>
      </c>
      <c r="D32" s="48">
        <v>92</v>
      </c>
      <c r="E32" s="48">
        <v>96</v>
      </c>
      <c r="F32" s="48">
        <v>98</v>
      </c>
      <c r="G32" s="48">
        <v>100</v>
      </c>
      <c r="H32" s="48">
        <v>102</v>
      </c>
      <c r="I32" s="48">
        <v>660</v>
      </c>
    </row>
    <row r="33" spans="1:103">
      <c r="A33" t="s">
        <v>17</v>
      </c>
      <c r="B33" s="73">
        <f t="shared" ref="B33:I33" si="2">B31/B32*100</f>
        <v>32.142857142857146</v>
      </c>
      <c r="C33" s="73">
        <f t="shared" si="2"/>
        <v>64.772727272727266</v>
      </c>
      <c r="D33" s="73">
        <f t="shared" si="2"/>
        <v>66.304347826086953</v>
      </c>
      <c r="E33" s="51">
        <f t="shared" si="2"/>
        <v>90.625</v>
      </c>
      <c r="F33" s="51">
        <f t="shared" si="2"/>
        <v>84.693877551020407</v>
      </c>
      <c r="G33" s="73">
        <f t="shared" si="2"/>
        <v>63</v>
      </c>
      <c r="H33" s="51">
        <f t="shared" si="2"/>
        <v>70.588235294117652</v>
      </c>
      <c r="I33" s="73">
        <f t="shared" si="2"/>
        <v>68.181818181818173</v>
      </c>
    </row>
    <row r="34" spans="1:103">
      <c r="A34" t="s">
        <v>18</v>
      </c>
      <c r="B34" s="52">
        <f t="shared" ref="B34:H34" si="3">B32-B31</f>
        <v>57</v>
      </c>
      <c r="C34" s="52">
        <f t="shared" si="3"/>
        <v>31</v>
      </c>
      <c r="D34" s="52">
        <f t="shared" si="3"/>
        <v>31</v>
      </c>
      <c r="E34" s="52">
        <f t="shared" si="3"/>
        <v>9</v>
      </c>
      <c r="F34" s="52">
        <f t="shared" si="3"/>
        <v>15</v>
      </c>
      <c r="G34" s="52">
        <f t="shared" si="3"/>
        <v>37</v>
      </c>
      <c r="H34" s="52">
        <f t="shared" si="3"/>
        <v>30</v>
      </c>
      <c r="I34" s="52">
        <f>SUM(B34:H34)</f>
        <v>210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33</v>
      </c>
      <c r="E44" s="19">
        <v>83</v>
      </c>
      <c r="F44" s="19">
        <v>72</v>
      </c>
      <c r="G44" s="19">
        <v>3</v>
      </c>
      <c r="H44" s="67"/>
      <c r="I44" s="67">
        <f>SUM(D44:H44)</f>
        <v>191</v>
      </c>
    </row>
    <row r="45" spans="1:103" ht="17.25" thickTop="1" thickBot="1">
      <c r="A45" t="s">
        <v>15</v>
      </c>
      <c r="B45" s="4"/>
      <c r="C45" s="4"/>
      <c r="D45" s="19">
        <f>D44</f>
        <v>33</v>
      </c>
      <c r="E45" s="19">
        <f>E44</f>
        <v>83</v>
      </c>
      <c r="F45" s="19">
        <f>F44</f>
        <v>72</v>
      </c>
      <c r="G45" s="19">
        <f>G44</f>
        <v>3</v>
      </c>
      <c r="H45" s="67"/>
      <c r="I45" s="67">
        <f>SUM(D45:H45)</f>
        <v>191</v>
      </c>
    </row>
    <row r="46" spans="1:103" ht="17.25" thickTop="1" thickBot="1">
      <c r="A46" s="17" t="s">
        <v>16</v>
      </c>
      <c r="B46" s="18"/>
      <c r="C46" s="18"/>
      <c r="D46" s="21">
        <v>92</v>
      </c>
      <c r="E46" s="22">
        <v>95</v>
      </c>
      <c r="F46" s="22">
        <v>96</v>
      </c>
      <c r="G46" s="21">
        <v>97</v>
      </c>
      <c r="H46" s="32"/>
      <c r="I46" s="32">
        <f>SUM(D46:H46)</f>
        <v>380</v>
      </c>
    </row>
    <row r="47" spans="1:103" ht="16.5" thickTop="1" thickBot="1">
      <c r="A47" t="s">
        <v>17</v>
      </c>
      <c r="B47" s="8"/>
      <c r="C47" s="8"/>
      <c r="D47" s="54">
        <f>D45/D46*100</f>
        <v>35.869565217391305</v>
      </c>
      <c r="E47" s="68">
        <f t="shared" ref="E47:I47" si="4">E45/E46*100</f>
        <v>87.368421052631589</v>
      </c>
      <c r="F47" s="54">
        <f t="shared" si="4"/>
        <v>75</v>
      </c>
      <c r="G47" s="54">
        <f t="shared" si="4"/>
        <v>3.0927835051546393</v>
      </c>
      <c r="H47" s="54"/>
      <c r="I47" s="54">
        <f t="shared" si="4"/>
        <v>50.263157894736842</v>
      </c>
    </row>
    <row r="48" spans="1:103" ht="15.75" thickTop="1">
      <c r="A48" t="s">
        <v>18</v>
      </c>
      <c r="B48" s="7"/>
      <c r="C48" s="7"/>
      <c r="D48" s="48">
        <f>D46-D45</f>
        <v>59</v>
      </c>
      <c r="E48" s="48">
        <f t="shared" ref="E48:I48" si="5">E46-E45</f>
        <v>12</v>
      </c>
      <c r="F48" s="48">
        <f t="shared" si="5"/>
        <v>24</v>
      </c>
      <c r="G48" s="48">
        <f t="shared" si="5"/>
        <v>94</v>
      </c>
      <c r="H48" s="48"/>
      <c r="I48" s="48">
        <f t="shared" si="5"/>
        <v>189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Y50"/>
  <sheetViews>
    <sheetView topLeftCell="A19" zoomScaleNormal="100" workbookViewId="0">
      <selection activeCell="A39" sqref="A39:CY39"/>
    </sheetView>
  </sheetViews>
  <sheetFormatPr defaultRowHeight="15"/>
  <cols>
    <col min="1" max="1" width="30" customWidth="1"/>
  </cols>
  <sheetData>
    <row r="1" spans="1:103" ht="15.75" thickBot="1">
      <c r="A1" t="s">
        <v>39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/>
      <c r="I8" s="46">
        <v>0</v>
      </c>
    </row>
    <row r="9" spans="1:103" ht="17.25" thickTop="1" thickBot="1">
      <c r="A9" s="12">
        <v>2014</v>
      </c>
      <c r="B9" s="80">
        <v>0</v>
      </c>
      <c r="C9" s="80">
        <v>0</v>
      </c>
      <c r="D9" s="80">
        <v>347</v>
      </c>
      <c r="E9" s="80">
        <v>304</v>
      </c>
      <c r="F9" s="80">
        <v>280</v>
      </c>
      <c r="G9" s="80">
        <v>2</v>
      </c>
      <c r="H9" s="80">
        <v>0</v>
      </c>
      <c r="I9" s="47">
        <f>SUM(B9:H9)</f>
        <v>933</v>
      </c>
    </row>
    <row r="10" spans="1:103" ht="17.25" thickTop="1" thickBot="1">
      <c r="A10" s="12">
        <v>2015</v>
      </c>
      <c r="B10" s="80">
        <v>320</v>
      </c>
      <c r="C10" s="80">
        <v>257</v>
      </c>
      <c r="D10" s="80">
        <v>243</v>
      </c>
      <c r="E10" s="80">
        <v>35</v>
      </c>
      <c r="F10" s="80">
        <v>13</v>
      </c>
      <c r="G10" s="80">
        <v>0</v>
      </c>
      <c r="H10" s="80">
        <v>0</v>
      </c>
      <c r="I10" s="47">
        <f>SUM(B10:H10)</f>
        <v>868</v>
      </c>
    </row>
    <row r="11" spans="1:103" ht="17.25" thickTop="1" thickBot="1">
      <c r="A11" s="12">
        <v>2016</v>
      </c>
      <c r="B11" s="80">
        <v>169</v>
      </c>
      <c r="C11" s="80">
        <v>33</v>
      </c>
      <c r="D11" s="80">
        <v>13</v>
      </c>
      <c r="E11" s="80">
        <v>24</v>
      </c>
      <c r="F11" s="80">
        <v>9</v>
      </c>
      <c r="G11" s="80">
        <v>1</v>
      </c>
      <c r="H11" s="80">
        <v>0</v>
      </c>
      <c r="I11" s="47">
        <f>SUM(B11:H11)</f>
        <v>249</v>
      </c>
    </row>
    <row r="12" spans="1:103" ht="17.25" thickTop="1" thickBot="1">
      <c r="A12" s="12">
        <v>2017</v>
      </c>
      <c r="B12" s="80">
        <v>155</v>
      </c>
      <c r="C12" s="80">
        <v>41</v>
      </c>
      <c r="D12" s="80">
        <v>23</v>
      </c>
      <c r="E12" s="80">
        <v>25</v>
      </c>
      <c r="F12" s="80">
        <v>18</v>
      </c>
      <c r="G12" s="80">
        <v>7</v>
      </c>
      <c r="H12" s="80">
        <v>0</v>
      </c>
      <c r="I12" s="47">
        <f>SUM(B12:H12)</f>
        <v>269</v>
      </c>
    </row>
    <row r="13" spans="1:103" ht="15.75" thickTop="1">
      <c r="A13" t="s">
        <v>15</v>
      </c>
      <c r="B13" s="48">
        <f>B12</f>
        <v>155</v>
      </c>
      <c r="C13" s="48">
        <f>C12+B11</f>
        <v>210</v>
      </c>
      <c r="D13" s="48">
        <f>D12+C11+B10</f>
        <v>376</v>
      </c>
      <c r="E13" s="48">
        <f>E12+D11+C10+B9</f>
        <v>295</v>
      </c>
      <c r="F13" s="48">
        <f>F12+E11+D10+C9+B8</f>
        <v>285</v>
      </c>
      <c r="G13" s="48">
        <f>G12+F11+E10+D9+C8</f>
        <v>398</v>
      </c>
      <c r="H13" s="48">
        <f>H12+G11+F10+E9+D8</f>
        <v>318</v>
      </c>
      <c r="I13" s="49">
        <f>B13+C13+D13+E13+F13+G13+H13</f>
        <v>2037</v>
      </c>
    </row>
    <row r="14" spans="1:103">
      <c r="A14" t="s">
        <v>16</v>
      </c>
      <c r="B14" s="48">
        <v>282</v>
      </c>
      <c r="C14" s="48">
        <v>294</v>
      </c>
      <c r="D14" s="48">
        <v>307</v>
      </c>
      <c r="E14" s="48">
        <v>315</v>
      </c>
      <c r="F14" s="48">
        <v>315</v>
      </c>
      <c r="G14" s="48">
        <v>308</v>
      </c>
      <c r="H14" s="48">
        <v>302</v>
      </c>
      <c r="I14" s="48">
        <v>2123</v>
      </c>
    </row>
    <row r="15" spans="1:103">
      <c r="A15" t="s">
        <v>17</v>
      </c>
      <c r="B15" s="73">
        <f t="shared" ref="B15:I15" si="0">B13/B14*100</f>
        <v>54.964539007092192</v>
      </c>
      <c r="C15" s="73">
        <f t="shared" si="0"/>
        <v>71.428571428571431</v>
      </c>
      <c r="D15" s="51">
        <f t="shared" si="0"/>
        <v>122.4755700325733</v>
      </c>
      <c r="E15" s="51">
        <f t="shared" si="0"/>
        <v>93.650793650793645</v>
      </c>
      <c r="F15" s="51">
        <f t="shared" si="0"/>
        <v>90.476190476190482</v>
      </c>
      <c r="G15" s="51">
        <f t="shared" si="0"/>
        <v>129.22077922077921</v>
      </c>
      <c r="H15" s="51">
        <f t="shared" si="0"/>
        <v>105.29801324503312</v>
      </c>
      <c r="I15" s="51">
        <f t="shared" si="0"/>
        <v>95.949128591615647</v>
      </c>
    </row>
    <row r="16" spans="1:103">
      <c r="A16" t="s">
        <v>18</v>
      </c>
      <c r="B16" s="52">
        <f t="shared" ref="B16:C16" si="1">B14-B13</f>
        <v>127</v>
      </c>
      <c r="C16" s="52">
        <f t="shared" si="1"/>
        <v>84</v>
      </c>
      <c r="D16" s="52" t="s">
        <v>50</v>
      </c>
      <c r="E16" s="52">
        <f>E14-E13</f>
        <v>20</v>
      </c>
      <c r="F16" s="52">
        <f>F14-F13</f>
        <v>30</v>
      </c>
      <c r="G16" s="52" t="s">
        <v>50</v>
      </c>
      <c r="H16" s="52" t="s">
        <v>50</v>
      </c>
      <c r="I16" s="52">
        <f>SUM(B16:H16)</f>
        <v>261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141</v>
      </c>
      <c r="E27" s="46">
        <v>290</v>
      </c>
      <c r="F27" s="46">
        <v>256</v>
      </c>
      <c r="G27" s="46">
        <v>144</v>
      </c>
      <c r="H27" s="46">
        <v>1</v>
      </c>
      <c r="I27" s="47">
        <v>832</v>
      </c>
    </row>
    <row r="28" spans="1:103" ht="17.25" thickTop="1" thickBot="1">
      <c r="A28" s="1">
        <v>2015</v>
      </c>
      <c r="B28" s="46">
        <v>46</v>
      </c>
      <c r="C28" s="46">
        <v>116</v>
      </c>
      <c r="D28" s="46">
        <v>143</v>
      </c>
      <c r="E28" s="46">
        <v>123</v>
      </c>
      <c r="F28" s="46">
        <v>52</v>
      </c>
      <c r="G28" s="46">
        <v>39</v>
      </c>
      <c r="H28" s="46">
        <v>2</v>
      </c>
      <c r="I28" s="47">
        <v>521</v>
      </c>
    </row>
    <row r="29" spans="1:103" ht="17.25" thickTop="1" thickBot="1">
      <c r="A29" s="1">
        <v>2016</v>
      </c>
      <c r="B29" s="46">
        <v>54</v>
      </c>
      <c r="C29" s="46">
        <v>88</v>
      </c>
      <c r="D29" s="46">
        <v>48</v>
      </c>
      <c r="E29" s="46">
        <v>59</v>
      </c>
      <c r="F29" s="46">
        <v>14</v>
      </c>
      <c r="G29" s="46">
        <v>33</v>
      </c>
      <c r="H29" s="46">
        <v>0</v>
      </c>
      <c r="I29" s="47">
        <v>296</v>
      </c>
    </row>
    <row r="30" spans="1:103" ht="17.25" thickTop="1" thickBot="1">
      <c r="A30" s="1">
        <v>2017</v>
      </c>
      <c r="B30" s="46">
        <v>58</v>
      </c>
      <c r="C30" s="46">
        <v>88</v>
      </c>
      <c r="D30" s="46">
        <v>30</v>
      </c>
      <c r="E30" s="46">
        <v>19</v>
      </c>
      <c r="F30" s="46">
        <v>31</v>
      </c>
      <c r="G30" s="46">
        <v>14</v>
      </c>
      <c r="H30" s="46">
        <v>1</v>
      </c>
      <c r="I30" s="47">
        <f>SUM(B30:H30)</f>
        <v>241</v>
      </c>
    </row>
    <row r="31" spans="1:103" ht="15.75" thickTop="1">
      <c r="A31" t="s">
        <v>15</v>
      </c>
      <c r="B31" s="48">
        <f>B30</f>
        <v>58</v>
      </c>
      <c r="C31" s="48">
        <f>C30+B29</f>
        <v>142</v>
      </c>
      <c r="D31" s="48">
        <f>D30+C29+B28</f>
        <v>164</v>
      </c>
      <c r="E31" s="48">
        <f>E30+D29+C28+B27</f>
        <v>183</v>
      </c>
      <c r="F31" s="48">
        <f>F30+E29+D28+C27+B26</f>
        <v>233</v>
      </c>
      <c r="G31" s="48">
        <f>G30+F29+E28+D27+C26</f>
        <v>292</v>
      </c>
      <c r="H31" s="48">
        <f>H30+G29+F28+E27+D26</f>
        <v>376</v>
      </c>
      <c r="I31" s="49">
        <f>B31+C31+D31+E31+F31+G31+H31</f>
        <v>1448</v>
      </c>
    </row>
    <row r="32" spans="1:103">
      <c r="A32" t="s">
        <v>16</v>
      </c>
      <c r="B32" s="48">
        <v>282</v>
      </c>
      <c r="C32" s="48">
        <v>294</v>
      </c>
      <c r="D32" s="48">
        <v>307</v>
      </c>
      <c r="E32" s="48">
        <v>315</v>
      </c>
      <c r="F32" s="48">
        <v>315</v>
      </c>
      <c r="G32" s="48">
        <v>308</v>
      </c>
      <c r="H32" s="48">
        <v>302</v>
      </c>
      <c r="I32" s="48">
        <v>2123</v>
      </c>
    </row>
    <row r="33" spans="1:103">
      <c r="A33" t="s">
        <v>17</v>
      </c>
      <c r="B33" s="73">
        <f t="shared" ref="B33:I33" si="2">B31/B32*100</f>
        <v>20.567375886524822</v>
      </c>
      <c r="C33" s="73">
        <f t="shared" si="2"/>
        <v>48.299319727891152</v>
      </c>
      <c r="D33" s="73">
        <f t="shared" si="2"/>
        <v>53.420195439739416</v>
      </c>
      <c r="E33" s="73">
        <f t="shared" si="2"/>
        <v>58.095238095238102</v>
      </c>
      <c r="F33" s="73">
        <f t="shared" si="2"/>
        <v>73.968253968253975</v>
      </c>
      <c r="G33" s="51">
        <f t="shared" si="2"/>
        <v>94.805194805194802</v>
      </c>
      <c r="H33" s="51">
        <f t="shared" si="2"/>
        <v>124.50331125827813</v>
      </c>
      <c r="I33" s="73">
        <f t="shared" si="2"/>
        <v>68.205369759773902</v>
      </c>
    </row>
    <row r="34" spans="1:103">
      <c r="A34" t="s">
        <v>18</v>
      </c>
      <c r="B34" s="52">
        <f t="shared" ref="B34:G34" si="3">B32-B31</f>
        <v>224</v>
      </c>
      <c r="C34" s="52">
        <f t="shared" si="3"/>
        <v>152</v>
      </c>
      <c r="D34" s="52">
        <f t="shared" si="3"/>
        <v>143</v>
      </c>
      <c r="E34" s="52">
        <f t="shared" si="3"/>
        <v>132</v>
      </c>
      <c r="F34" s="52">
        <f t="shared" si="3"/>
        <v>82</v>
      </c>
      <c r="G34" s="52">
        <f t="shared" si="3"/>
        <v>16</v>
      </c>
      <c r="H34" s="52" t="s">
        <v>50</v>
      </c>
      <c r="I34" s="52">
        <f>SUM(B34:H34)</f>
        <v>749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114</v>
      </c>
      <c r="E44" s="19">
        <v>165</v>
      </c>
      <c r="F44" s="19">
        <v>135</v>
      </c>
      <c r="G44" s="19">
        <v>48</v>
      </c>
      <c r="H44" s="20"/>
      <c r="I44" s="20">
        <f>SUM(D44:H44)</f>
        <v>462</v>
      </c>
    </row>
    <row r="45" spans="1:103" ht="17.25" thickTop="1" thickBot="1">
      <c r="A45" t="s">
        <v>15</v>
      </c>
      <c r="B45" s="4"/>
      <c r="C45" s="4"/>
      <c r="D45" s="19">
        <f>D44</f>
        <v>114</v>
      </c>
      <c r="E45" s="19">
        <f>E44</f>
        <v>165</v>
      </c>
      <c r="F45" s="19">
        <f>F44</f>
        <v>135</v>
      </c>
      <c r="G45" s="19">
        <f>G44</f>
        <v>48</v>
      </c>
      <c r="H45" s="20"/>
      <c r="I45" s="20">
        <f>SUM(D45:H45)</f>
        <v>462</v>
      </c>
    </row>
    <row r="46" spans="1:103" ht="17.25" thickTop="1" thickBot="1">
      <c r="A46" s="17" t="s">
        <v>16</v>
      </c>
      <c r="B46" s="18"/>
      <c r="C46" s="18"/>
      <c r="D46" s="21">
        <v>308</v>
      </c>
      <c r="E46" s="22">
        <v>314</v>
      </c>
      <c r="F46" s="22">
        <v>313</v>
      </c>
      <c r="G46" s="21">
        <v>305</v>
      </c>
      <c r="H46" s="23"/>
      <c r="I46" s="23">
        <f>SUM(D46:H46)</f>
        <v>1240</v>
      </c>
    </row>
    <row r="47" spans="1:103" ht="16.5" thickTop="1" thickBot="1">
      <c r="A47" t="s">
        <v>17</v>
      </c>
      <c r="B47" s="8"/>
      <c r="C47" s="8"/>
      <c r="D47" s="24">
        <f>D45/D46*100</f>
        <v>37.012987012987011</v>
      </c>
      <c r="E47" s="24">
        <f t="shared" ref="E47:I47" si="4">E45/E46*100</f>
        <v>52.547770700636946</v>
      </c>
      <c r="F47" s="24">
        <f t="shared" si="4"/>
        <v>43.130990415335461</v>
      </c>
      <c r="G47" s="24">
        <f t="shared" si="4"/>
        <v>15.737704918032788</v>
      </c>
      <c r="H47" s="24"/>
      <c r="I47" s="24">
        <f t="shared" si="4"/>
        <v>37.258064516129032</v>
      </c>
    </row>
    <row r="48" spans="1:103" ht="15.75" thickTop="1">
      <c r="A48" t="s">
        <v>18</v>
      </c>
      <c r="B48" s="7"/>
      <c r="C48" s="7"/>
      <c r="D48" s="4">
        <f>D46-D45</f>
        <v>194</v>
      </c>
      <c r="E48" s="4">
        <f t="shared" ref="E48:I48" si="5">E46-E45</f>
        <v>149</v>
      </c>
      <c r="F48" s="4">
        <f t="shared" si="5"/>
        <v>178</v>
      </c>
      <c r="G48" s="4">
        <f t="shared" si="5"/>
        <v>257</v>
      </c>
      <c r="H48" s="4"/>
      <c r="I48" s="4">
        <f t="shared" si="5"/>
        <v>778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2"/>
  <sheetViews>
    <sheetView topLeftCell="A16" workbookViewId="0">
      <selection activeCell="H31" sqref="H31"/>
    </sheetView>
  </sheetViews>
  <sheetFormatPr defaultRowHeight="15"/>
  <cols>
    <col min="1" max="1" width="25.7109375" customWidth="1"/>
  </cols>
  <sheetData>
    <row r="1" spans="1:103" ht="16.5" thickTop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40"/>
    </row>
    <row r="2" spans="1:103" ht="16.5" customHeight="1">
      <c r="A2" s="41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3"/>
    </row>
    <row r="3" spans="1:103" ht="15.75" customHeight="1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 customHeight="1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f>SUM(B8:H8)</f>
        <v>0</v>
      </c>
    </row>
    <row r="9" spans="1:103" ht="17.25" thickTop="1" thickBot="1">
      <c r="A9" s="1">
        <v>2014</v>
      </c>
      <c r="B9" s="46">
        <v>1</v>
      </c>
      <c r="C9" s="46">
        <v>1</v>
      </c>
      <c r="D9" s="46">
        <v>258</v>
      </c>
      <c r="E9" s="46">
        <v>205</v>
      </c>
      <c r="F9" s="46">
        <v>237</v>
      </c>
      <c r="G9" s="46">
        <v>0</v>
      </c>
      <c r="H9" s="46">
        <v>0</v>
      </c>
      <c r="I9" s="47">
        <f>SUM(B9:H9)</f>
        <v>702</v>
      </c>
    </row>
    <row r="10" spans="1:103" ht="17.25" thickTop="1" thickBot="1">
      <c r="A10" s="1">
        <v>2015</v>
      </c>
      <c r="B10" s="46">
        <v>218</v>
      </c>
      <c r="C10" s="46">
        <v>159</v>
      </c>
      <c r="D10" s="46">
        <v>148</v>
      </c>
      <c r="E10" s="46">
        <v>9</v>
      </c>
      <c r="F10" s="46">
        <v>4</v>
      </c>
      <c r="G10" s="46">
        <v>1</v>
      </c>
      <c r="H10" s="46">
        <v>0</v>
      </c>
      <c r="I10" s="47">
        <f>SUM(B10:H10)</f>
        <v>539</v>
      </c>
    </row>
    <row r="11" spans="1:103" ht="17.25" thickTop="1" thickBot="1">
      <c r="A11" s="1">
        <v>2016</v>
      </c>
      <c r="B11" s="46">
        <v>135</v>
      </c>
      <c r="C11" s="46">
        <v>17</v>
      </c>
      <c r="D11" s="46">
        <v>8</v>
      </c>
      <c r="E11" s="46">
        <v>0</v>
      </c>
      <c r="F11" s="46">
        <v>1</v>
      </c>
      <c r="G11" s="46">
        <v>0</v>
      </c>
      <c r="H11" s="46">
        <v>0</v>
      </c>
      <c r="I11" s="47">
        <f>SUM(B11:H11)</f>
        <v>161</v>
      </c>
    </row>
    <row r="12" spans="1:103" ht="17.25" thickTop="1" thickBot="1">
      <c r="A12" s="1">
        <v>2017</v>
      </c>
      <c r="B12" s="46">
        <v>88</v>
      </c>
      <c r="C12" s="46">
        <v>21</v>
      </c>
      <c r="D12" s="46">
        <v>4</v>
      </c>
      <c r="E12" s="46">
        <v>7</v>
      </c>
      <c r="F12" s="46">
        <v>5</v>
      </c>
      <c r="G12" s="46">
        <v>2</v>
      </c>
      <c r="H12" s="46">
        <v>0</v>
      </c>
      <c r="I12" s="47">
        <f>SUM(B12:H12)</f>
        <v>127</v>
      </c>
    </row>
    <row r="13" spans="1:103" ht="15.75" thickTop="1">
      <c r="A13" t="s">
        <v>15</v>
      </c>
      <c r="B13" s="48">
        <f>B12</f>
        <v>88</v>
      </c>
      <c r="C13" s="48">
        <f>C12+B11</f>
        <v>156</v>
      </c>
      <c r="D13" s="48">
        <f>D12+C11+B10</f>
        <v>239</v>
      </c>
      <c r="E13" s="48">
        <f>E12+D11+C10+B9</f>
        <v>175</v>
      </c>
      <c r="F13" s="48">
        <f>F12+E11+D10+C9+B8</f>
        <v>154</v>
      </c>
      <c r="G13" s="48">
        <f>G12+F11+E10+D9+C8</f>
        <v>270</v>
      </c>
      <c r="H13" s="48">
        <f>H12+G11+F10+E9+D8</f>
        <v>209</v>
      </c>
      <c r="I13" s="49">
        <f>B13+C13+D13+E13+F13+G13+H13</f>
        <v>1291</v>
      </c>
    </row>
    <row r="14" spans="1:103">
      <c r="A14" t="s">
        <v>16</v>
      </c>
      <c r="B14" s="48">
        <v>223</v>
      </c>
      <c r="C14" s="48">
        <v>231</v>
      </c>
      <c r="D14" s="48">
        <v>238</v>
      </c>
      <c r="E14" s="48">
        <v>245</v>
      </c>
      <c r="F14" s="48">
        <v>254</v>
      </c>
      <c r="G14" s="48">
        <v>261</v>
      </c>
      <c r="H14" s="48">
        <v>269</v>
      </c>
      <c r="I14" s="48">
        <v>1721</v>
      </c>
    </row>
    <row r="15" spans="1:103">
      <c r="A15" t="s">
        <v>17</v>
      </c>
      <c r="B15" s="50">
        <f t="shared" ref="B15:I15" si="0">B13/B14*100</f>
        <v>39.461883408071749</v>
      </c>
      <c r="C15" s="50">
        <f t="shared" si="0"/>
        <v>67.532467532467535</v>
      </c>
      <c r="D15" s="51">
        <f t="shared" si="0"/>
        <v>100.42016806722688</v>
      </c>
      <c r="E15" s="50">
        <f t="shared" si="0"/>
        <v>71.428571428571431</v>
      </c>
      <c r="F15" s="50">
        <f t="shared" si="0"/>
        <v>60.629921259842526</v>
      </c>
      <c r="G15" s="51">
        <f t="shared" si="0"/>
        <v>103.44827586206897</v>
      </c>
      <c r="H15" s="50">
        <f t="shared" si="0"/>
        <v>77.695167286245351</v>
      </c>
      <c r="I15" s="50">
        <f t="shared" si="0"/>
        <v>75.014526438117372</v>
      </c>
    </row>
    <row r="16" spans="1:103">
      <c r="A16" t="s">
        <v>18</v>
      </c>
      <c r="B16" s="52">
        <f t="shared" ref="B16:H16" si="1">B14-B13</f>
        <v>135</v>
      </c>
      <c r="C16" s="52">
        <f t="shared" si="1"/>
        <v>75</v>
      </c>
      <c r="D16" s="48" t="s">
        <v>50</v>
      </c>
      <c r="E16" s="48">
        <f t="shared" si="1"/>
        <v>70</v>
      </c>
      <c r="F16" s="52">
        <f t="shared" si="1"/>
        <v>100</v>
      </c>
      <c r="G16" s="48" t="s">
        <v>50</v>
      </c>
      <c r="H16" s="52">
        <f t="shared" si="1"/>
        <v>60</v>
      </c>
      <c r="I16" s="52">
        <f>SUM(B16:H16)</f>
        <v>440</v>
      </c>
    </row>
    <row r="18" spans="1:103">
      <c r="A18" t="s">
        <v>51</v>
      </c>
    </row>
    <row r="19" spans="1:103" ht="15.75" thickBot="1"/>
    <row r="20" spans="1:103" ht="16.5" customHeight="1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 customHeight="1">
      <c r="A21" s="41" t="s">
        <v>49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 customHeight="1">
      <c r="A23" s="41" t="s">
        <v>19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5.75">
      <c r="A24" s="41" t="s">
        <v>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3"/>
    </row>
    <row r="25" spans="1:103" ht="16.5" thickBot="1">
      <c r="A25" s="35" t="s">
        <v>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7"/>
    </row>
    <row r="26" spans="1:103" ht="16.5" thickTop="1" thickBot="1">
      <c r="A26" t="s">
        <v>6</v>
      </c>
      <c r="B26" t="s">
        <v>7</v>
      </c>
      <c r="C26" t="s">
        <v>8</v>
      </c>
      <c r="D26" t="s">
        <v>9</v>
      </c>
      <c r="E26" t="s">
        <v>10</v>
      </c>
      <c r="F26" t="s">
        <v>11</v>
      </c>
      <c r="G26" t="s">
        <v>12</v>
      </c>
      <c r="H26" t="s">
        <v>13</v>
      </c>
      <c r="I26" t="s">
        <v>14</v>
      </c>
    </row>
    <row r="27" spans="1:103" ht="17.25" thickTop="1" thickBot="1">
      <c r="A27" s="1">
        <v>2013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103" ht="17.25" thickTop="1" thickBot="1">
      <c r="A28" s="1">
        <v>2014</v>
      </c>
      <c r="B28" s="2">
        <v>0</v>
      </c>
      <c r="C28" s="2">
        <v>0</v>
      </c>
      <c r="D28" s="2">
        <v>106</v>
      </c>
      <c r="E28" s="2">
        <v>212</v>
      </c>
      <c r="F28" s="2">
        <v>318</v>
      </c>
      <c r="G28" s="2">
        <v>0</v>
      </c>
      <c r="H28" s="2">
        <v>0</v>
      </c>
      <c r="I28" s="3">
        <f>SUM(B28:H28)</f>
        <v>636</v>
      </c>
    </row>
    <row r="29" spans="1:103" ht="17.25" thickTop="1" thickBot="1">
      <c r="A29" s="1">
        <v>2015</v>
      </c>
      <c r="B29" s="2">
        <v>63</v>
      </c>
      <c r="C29" s="2">
        <v>108</v>
      </c>
      <c r="D29" s="2">
        <v>150</v>
      </c>
      <c r="E29" s="2">
        <v>43</v>
      </c>
      <c r="F29" s="2">
        <v>13</v>
      </c>
      <c r="G29" s="2">
        <v>9</v>
      </c>
      <c r="H29" s="2">
        <v>0</v>
      </c>
      <c r="I29" s="3">
        <f>SUM(B29:H29)</f>
        <v>386</v>
      </c>
    </row>
    <row r="30" spans="1:103" ht="17.25" thickTop="1" thickBot="1">
      <c r="A30" s="1">
        <v>2016</v>
      </c>
      <c r="B30" s="2">
        <v>63</v>
      </c>
      <c r="C30" s="2">
        <v>49</v>
      </c>
      <c r="D30" s="2">
        <v>32</v>
      </c>
      <c r="E30" s="2">
        <v>25</v>
      </c>
      <c r="F30" s="2">
        <v>10</v>
      </c>
      <c r="G30" s="2">
        <v>4</v>
      </c>
      <c r="H30" s="2">
        <v>0</v>
      </c>
      <c r="I30" s="3">
        <f>SUM(B30:H30)</f>
        <v>183</v>
      </c>
    </row>
    <row r="31" spans="1:103" ht="17.25" thickTop="1" thickBot="1">
      <c r="A31" s="1">
        <v>2017</v>
      </c>
      <c r="B31" s="2">
        <v>59</v>
      </c>
      <c r="C31" s="2">
        <v>49</v>
      </c>
      <c r="D31" s="2">
        <v>20</v>
      </c>
      <c r="E31" s="2">
        <v>11</v>
      </c>
      <c r="F31" s="2">
        <v>9</v>
      </c>
      <c r="G31" s="2">
        <v>5</v>
      </c>
      <c r="H31" s="2">
        <v>0</v>
      </c>
      <c r="I31" s="3">
        <f>SUM(B31:H31)</f>
        <v>153</v>
      </c>
    </row>
    <row r="32" spans="1:103" ht="15.75" thickTop="1">
      <c r="A32" t="s">
        <v>15</v>
      </c>
      <c r="B32" s="4">
        <f>B31</f>
        <v>59</v>
      </c>
      <c r="C32" s="4">
        <f>C31+B30</f>
        <v>112</v>
      </c>
      <c r="D32" s="4">
        <f>D31+C30+B29</f>
        <v>132</v>
      </c>
      <c r="E32" s="4">
        <f>E31+D30+C29+B28</f>
        <v>151</v>
      </c>
      <c r="F32" s="4">
        <f>F31+E30+D29+C28+B27</f>
        <v>184</v>
      </c>
      <c r="G32" s="4">
        <f>G31+F30+E29+D28+C27</f>
        <v>164</v>
      </c>
      <c r="H32" s="4">
        <f>H31+G30+F29+E28+D27</f>
        <v>229</v>
      </c>
      <c r="I32" s="5">
        <f>B32+C32+D32+E32+F32+G32+H32</f>
        <v>1031</v>
      </c>
    </row>
    <row r="33" spans="1:103">
      <c r="A33" t="s">
        <v>16</v>
      </c>
      <c r="B33" s="4">
        <v>223</v>
      </c>
      <c r="C33" s="4">
        <v>231</v>
      </c>
      <c r="D33" s="4">
        <v>238</v>
      </c>
      <c r="E33" s="4">
        <v>245</v>
      </c>
      <c r="F33" s="4">
        <v>254</v>
      </c>
      <c r="G33" s="4">
        <v>261</v>
      </c>
      <c r="H33" s="4">
        <v>269</v>
      </c>
      <c r="I33" s="4">
        <v>1721</v>
      </c>
    </row>
    <row r="34" spans="1:103">
      <c r="A34" t="s">
        <v>17</v>
      </c>
      <c r="B34" s="9">
        <f t="shared" ref="B34:I34" si="2">B32/B33*100</f>
        <v>26.457399103139011</v>
      </c>
      <c r="C34" s="9">
        <f t="shared" si="2"/>
        <v>48.484848484848484</v>
      </c>
      <c r="D34" s="9">
        <f t="shared" si="2"/>
        <v>55.462184873949582</v>
      </c>
      <c r="E34" s="9">
        <f t="shared" si="2"/>
        <v>61.632653061224488</v>
      </c>
      <c r="F34" s="9">
        <f t="shared" si="2"/>
        <v>72.440944881889763</v>
      </c>
      <c r="G34" s="9">
        <f t="shared" si="2"/>
        <v>62.835249042145591</v>
      </c>
      <c r="H34" s="10">
        <f t="shared" si="2"/>
        <v>85.130111524163567</v>
      </c>
      <c r="I34" s="9">
        <f t="shared" si="2"/>
        <v>59.907030796048808</v>
      </c>
    </row>
    <row r="35" spans="1:103">
      <c r="A35" t="s">
        <v>18</v>
      </c>
      <c r="B35" s="7">
        <f t="shared" ref="B35:H35" si="3">B33-B32</f>
        <v>164</v>
      </c>
      <c r="C35" s="7">
        <f t="shared" si="3"/>
        <v>119</v>
      </c>
      <c r="D35" s="4">
        <f t="shared" si="3"/>
        <v>106</v>
      </c>
      <c r="E35" s="4">
        <f t="shared" si="3"/>
        <v>94</v>
      </c>
      <c r="F35" s="7">
        <f t="shared" si="3"/>
        <v>70</v>
      </c>
      <c r="G35" s="4">
        <f t="shared" si="3"/>
        <v>97</v>
      </c>
      <c r="H35" s="7">
        <f t="shared" si="3"/>
        <v>40</v>
      </c>
      <c r="I35" s="7">
        <f>SUM(B35:H35)</f>
        <v>690</v>
      </c>
    </row>
    <row r="37" spans="1:103" ht="17.25" customHeight="1">
      <c r="A37" t="s">
        <v>51</v>
      </c>
    </row>
    <row r="38" spans="1:103" ht="16.5" customHeight="1" thickBot="1"/>
    <row r="39" spans="1:103" ht="15.75" customHeight="1" thickTop="1">
      <c r="A39" s="38" t="s">
        <v>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40"/>
    </row>
    <row r="40" spans="1:103" ht="15.75">
      <c r="A40" s="41" t="s">
        <v>49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 customHeight="1">
      <c r="A41" s="41" t="s">
        <v>20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5.75">
      <c r="A42" s="41" t="s">
        <v>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3"/>
    </row>
    <row r="43" spans="1:103" ht="15.75">
      <c r="A43" s="41" t="s">
        <v>21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3"/>
    </row>
    <row r="44" spans="1:103" ht="16.5" thickBot="1">
      <c r="A44" s="35" t="s">
        <v>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7"/>
    </row>
    <row r="45" spans="1:103" ht="16.5" thickTop="1" thickBot="1">
      <c r="A45" t="s">
        <v>6</v>
      </c>
      <c r="D45" t="s">
        <v>9</v>
      </c>
      <c r="E45" t="s">
        <v>10</v>
      </c>
      <c r="F45" t="s">
        <v>11</v>
      </c>
      <c r="G45" t="s">
        <v>12</v>
      </c>
      <c r="I45" t="s">
        <v>22</v>
      </c>
    </row>
    <row r="46" spans="1:103" ht="17.25" thickTop="1" thickBot="1">
      <c r="A46" s="19">
        <v>2017</v>
      </c>
      <c r="B46" s="19"/>
      <c r="C46" s="19"/>
      <c r="D46" s="57">
        <v>122</v>
      </c>
      <c r="E46" s="57">
        <v>149</v>
      </c>
      <c r="F46" s="57">
        <v>150</v>
      </c>
      <c r="G46" s="57">
        <v>60</v>
      </c>
      <c r="H46" s="26"/>
      <c r="I46" s="26">
        <f>SUM(D46:H46)</f>
        <v>481</v>
      </c>
    </row>
    <row r="47" spans="1:103" ht="16.5" thickTop="1" thickBot="1">
      <c r="A47" t="s">
        <v>15</v>
      </c>
      <c r="B47" s="4"/>
      <c r="C47" s="4"/>
      <c r="D47" s="58">
        <f>D46</f>
        <v>122</v>
      </c>
      <c r="E47" s="58">
        <f>E46</f>
        <v>149</v>
      </c>
      <c r="F47" s="58">
        <f>F46</f>
        <v>150</v>
      </c>
      <c r="G47" s="58">
        <f>G46</f>
        <v>60</v>
      </c>
      <c r="H47" s="26"/>
      <c r="I47" s="26">
        <f>SUM(D47:H47)</f>
        <v>481</v>
      </c>
    </row>
    <row r="48" spans="1:103" ht="16.5" thickTop="1" thickBot="1">
      <c r="A48" s="17" t="s">
        <v>16</v>
      </c>
      <c r="B48" s="18"/>
      <c r="C48" s="18"/>
      <c r="D48" s="59">
        <v>255</v>
      </c>
      <c r="E48" s="30">
        <v>263</v>
      </c>
      <c r="F48" s="30">
        <v>268</v>
      </c>
      <c r="G48" s="59">
        <v>271</v>
      </c>
      <c r="H48" s="27"/>
      <c r="I48" s="27">
        <f>SUM(D48:H48)</f>
        <v>1057</v>
      </c>
    </row>
    <row r="49" spans="1:9" ht="16.5" thickTop="1" thickBot="1">
      <c r="A49" t="s">
        <v>17</v>
      </c>
      <c r="B49" s="8"/>
      <c r="C49" s="8"/>
      <c r="D49" s="55">
        <f>D47/D48*100</f>
        <v>47.843137254901961</v>
      </c>
      <c r="E49" s="55">
        <f t="shared" ref="E49:I49" si="4">E47/E48*100</f>
        <v>56.653992395437257</v>
      </c>
      <c r="F49" s="55">
        <f t="shared" si="4"/>
        <v>55.970149253731336</v>
      </c>
      <c r="G49" s="55">
        <f t="shared" si="4"/>
        <v>22.140221402214021</v>
      </c>
      <c r="H49" s="55"/>
      <c r="I49" s="55">
        <f t="shared" si="4"/>
        <v>45.506149479659413</v>
      </c>
    </row>
    <row r="50" spans="1:9" ht="15.75" thickTop="1">
      <c r="A50" t="s">
        <v>18</v>
      </c>
      <c r="B50" s="7"/>
      <c r="C50" s="7"/>
      <c r="D50" s="56">
        <f>D48-D47</f>
        <v>133</v>
      </c>
      <c r="E50" s="56">
        <f t="shared" ref="E50:I50" si="5">E48-E47</f>
        <v>114</v>
      </c>
      <c r="F50" s="56">
        <f t="shared" si="5"/>
        <v>118</v>
      </c>
      <c r="G50" s="56">
        <f t="shared" si="5"/>
        <v>211</v>
      </c>
      <c r="H50" s="56"/>
      <c r="I50" s="56">
        <f t="shared" si="5"/>
        <v>576</v>
      </c>
    </row>
    <row r="52" spans="1:9">
      <c r="A52" t="s">
        <v>51</v>
      </c>
    </row>
  </sheetData>
  <mergeCells count="18">
    <mergeCell ref="A24:CY24"/>
    <mergeCell ref="A39:CY39"/>
    <mergeCell ref="A1:CY1"/>
    <mergeCell ref="A25:CY25"/>
    <mergeCell ref="A43:CY43"/>
    <mergeCell ref="A44:CY44"/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Y50"/>
  <sheetViews>
    <sheetView topLeftCell="A29" zoomScaleNormal="100" workbookViewId="0">
      <selection activeCell="A21" sqref="A21:CY21"/>
    </sheetView>
  </sheetViews>
  <sheetFormatPr defaultRowHeight="15"/>
  <cols>
    <col min="1" max="1" width="20.140625" customWidth="1"/>
  </cols>
  <sheetData>
    <row r="1" spans="1:103" ht="15.75" thickBot="1">
      <c r="A1" t="s">
        <v>40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196</v>
      </c>
      <c r="E9" s="46">
        <v>219</v>
      </c>
      <c r="F9" s="46">
        <v>226</v>
      </c>
      <c r="G9" s="46">
        <v>1</v>
      </c>
      <c r="H9" s="46">
        <v>0</v>
      </c>
      <c r="I9" s="47">
        <f>SUM(B9:H9)</f>
        <v>642</v>
      </c>
    </row>
    <row r="10" spans="1:103" ht="17.25" thickTop="1" thickBot="1">
      <c r="A10" s="1">
        <v>2015</v>
      </c>
      <c r="B10" s="46">
        <v>205</v>
      </c>
      <c r="C10" s="46">
        <v>122</v>
      </c>
      <c r="D10" s="46">
        <v>189</v>
      </c>
      <c r="E10" s="46">
        <v>8</v>
      </c>
      <c r="F10" s="46">
        <v>3</v>
      </c>
      <c r="G10" s="46">
        <v>0</v>
      </c>
      <c r="H10" s="46">
        <v>0</v>
      </c>
      <c r="I10" s="47">
        <f>SUM(B10:H10)</f>
        <v>527</v>
      </c>
    </row>
    <row r="11" spans="1:103" ht="17.25" thickTop="1" thickBot="1">
      <c r="A11" s="1">
        <v>2016</v>
      </c>
      <c r="B11" s="46">
        <v>61</v>
      </c>
      <c r="C11" s="46">
        <v>10</v>
      </c>
      <c r="D11" s="46">
        <v>6</v>
      </c>
      <c r="E11" s="46">
        <v>5</v>
      </c>
      <c r="F11" s="46">
        <v>1</v>
      </c>
      <c r="G11" s="46">
        <v>0</v>
      </c>
      <c r="H11" s="46">
        <v>0</v>
      </c>
      <c r="I11" s="47">
        <f>SUM(B11:H11)</f>
        <v>83</v>
      </c>
    </row>
    <row r="12" spans="1:103" ht="17.25" thickTop="1" thickBot="1">
      <c r="A12" s="1">
        <v>2017</v>
      </c>
      <c r="B12" s="46">
        <v>76</v>
      </c>
      <c r="C12" s="46">
        <v>10</v>
      </c>
      <c r="D12" s="46">
        <v>4</v>
      </c>
      <c r="E12" s="46">
        <v>8</v>
      </c>
      <c r="F12" s="46">
        <v>4</v>
      </c>
      <c r="G12" s="46">
        <v>2</v>
      </c>
      <c r="H12" s="46">
        <v>0</v>
      </c>
      <c r="I12" s="47">
        <f>SUM(B12:H12)</f>
        <v>104</v>
      </c>
    </row>
    <row r="13" spans="1:103" ht="15.75" thickTop="1">
      <c r="A13" t="s">
        <v>15</v>
      </c>
      <c r="B13" s="48">
        <f>B12</f>
        <v>76</v>
      </c>
      <c r="C13" s="48">
        <f>C12+B11</f>
        <v>71</v>
      </c>
      <c r="D13" s="48">
        <f>D12+C11+B10</f>
        <v>219</v>
      </c>
      <c r="E13" s="48">
        <f>E12+D11+C10+B9</f>
        <v>136</v>
      </c>
      <c r="F13" s="48">
        <f>F12+E11+D10+C9+B8</f>
        <v>198</v>
      </c>
      <c r="G13" s="48">
        <f>G12+F11+E10+D9+C8</f>
        <v>207</v>
      </c>
      <c r="H13" s="48">
        <f>H12+G11+F10+E9+D8</f>
        <v>222</v>
      </c>
      <c r="I13" s="49">
        <f>B13+C13+D13+E13+F13+G13+H13</f>
        <v>1129</v>
      </c>
    </row>
    <row r="14" spans="1:103">
      <c r="A14" t="s">
        <v>16</v>
      </c>
      <c r="B14" s="48">
        <v>186</v>
      </c>
      <c r="C14" s="48">
        <v>194</v>
      </c>
      <c r="D14" s="48">
        <v>203</v>
      </c>
      <c r="E14" s="48">
        <v>209</v>
      </c>
      <c r="F14" s="48">
        <v>210</v>
      </c>
      <c r="G14" s="48">
        <v>209</v>
      </c>
      <c r="H14" s="48">
        <v>207</v>
      </c>
      <c r="I14" s="48">
        <v>1418</v>
      </c>
    </row>
    <row r="15" spans="1:103">
      <c r="A15" t="s">
        <v>17</v>
      </c>
      <c r="B15" s="73">
        <f t="shared" ref="B15:I15" si="0">B13/B14*100</f>
        <v>40.86021505376344</v>
      </c>
      <c r="C15" s="73">
        <f t="shared" si="0"/>
        <v>36.597938144329895</v>
      </c>
      <c r="D15" s="51">
        <f t="shared" si="0"/>
        <v>107.88177339901478</v>
      </c>
      <c r="E15" s="51">
        <f t="shared" si="0"/>
        <v>65.071770334928232</v>
      </c>
      <c r="F15" s="51">
        <f t="shared" si="0"/>
        <v>94.285714285714278</v>
      </c>
      <c r="G15" s="51">
        <f t="shared" si="0"/>
        <v>99.043062200956939</v>
      </c>
      <c r="H15" s="51">
        <f t="shared" si="0"/>
        <v>107.24637681159422</v>
      </c>
      <c r="I15" s="50">
        <f t="shared" si="0"/>
        <v>79.619181946403387</v>
      </c>
    </row>
    <row r="16" spans="1:103">
      <c r="A16" t="s">
        <v>18</v>
      </c>
      <c r="B16" s="52">
        <f t="shared" ref="B16:G16" si="1">B14-B13</f>
        <v>110</v>
      </c>
      <c r="C16" s="52">
        <f t="shared" si="1"/>
        <v>123</v>
      </c>
      <c r="D16" s="52" t="s">
        <v>50</v>
      </c>
      <c r="E16" s="52">
        <f t="shared" si="1"/>
        <v>73</v>
      </c>
      <c r="F16" s="52">
        <f t="shared" si="1"/>
        <v>12</v>
      </c>
      <c r="G16" s="52">
        <f t="shared" si="1"/>
        <v>2</v>
      </c>
      <c r="H16" s="52" t="s">
        <v>50</v>
      </c>
      <c r="I16" s="52">
        <f>SUM(B16:H16)</f>
        <v>320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83</v>
      </c>
      <c r="E27" s="46">
        <v>191</v>
      </c>
      <c r="F27" s="46">
        <v>141</v>
      </c>
      <c r="G27" s="46">
        <v>81</v>
      </c>
      <c r="H27" s="46">
        <v>0</v>
      </c>
      <c r="I27" s="46">
        <v>496</v>
      </c>
    </row>
    <row r="28" spans="1:103" ht="17.25" thickTop="1" thickBot="1">
      <c r="A28" s="1">
        <v>2015</v>
      </c>
      <c r="B28" s="46">
        <v>42</v>
      </c>
      <c r="C28" s="46">
        <v>124</v>
      </c>
      <c r="D28" s="46">
        <v>121</v>
      </c>
      <c r="E28" s="46">
        <v>36</v>
      </c>
      <c r="F28" s="46">
        <v>16</v>
      </c>
      <c r="G28" s="46">
        <v>8</v>
      </c>
      <c r="H28" s="46">
        <v>0</v>
      </c>
      <c r="I28" s="46">
        <v>347</v>
      </c>
    </row>
    <row r="29" spans="1:103" ht="17.25" thickTop="1" thickBot="1">
      <c r="A29" s="1">
        <v>2016</v>
      </c>
      <c r="B29" s="46">
        <v>27</v>
      </c>
      <c r="C29" s="46">
        <v>30</v>
      </c>
      <c r="D29" s="46">
        <v>9</v>
      </c>
      <c r="E29" s="46">
        <v>5</v>
      </c>
      <c r="F29" s="46">
        <v>8</v>
      </c>
      <c r="G29" s="46">
        <v>1</v>
      </c>
      <c r="H29" s="46">
        <v>0</v>
      </c>
      <c r="I29" s="46">
        <v>80</v>
      </c>
    </row>
    <row r="30" spans="1:103" ht="17.25" thickTop="1" thickBot="1">
      <c r="A30" s="1">
        <v>2017</v>
      </c>
      <c r="B30" s="46">
        <v>32</v>
      </c>
      <c r="C30" s="46">
        <v>24</v>
      </c>
      <c r="D30" s="46">
        <v>1</v>
      </c>
      <c r="E30" s="46">
        <v>2</v>
      </c>
      <c r="F30" s="46">
        <v>8</v>
      </c>
      <c r="G30" s="46">
        <v>1</v>
      </c>
      <c r="H30" s="46">
        <v>1</v>
      </c>
      <c r="I30" s="46">
        <f>SUM(B30:H30)</f>
        <v>69</v>
      </c>
    </row>
    <row r="31" spans="1:103" ht="15.75" thickTop="1">
      <c r="A31" t="s">
        <v>15</v>
      </c>
      <c r="B31" s="48">
        <f>B30</f>
        <v>32</v>
      </c>
      <c r="C31" s="48">
        <f>C30+B29</f>
        <v>51</v>
      </c>
      <c r="D31" s="48">
        <f>D30+C29+B28</f>
        <v>73</v>
      </c>
      <c r="E31" s="48">
        <f>E30+D29+C28+B27</f>
        <v>135</v>
      </c>
      <c r="F31" s="48">
        <f>F30+E29+D28+C27+B26</f>
        <v>134</v>
      </c>
      <c r="G31" s="48">
        <f>G30+F29+E28+D27+C26</f>
        <v>128</v>
      </c>
      <c r="H31" s="48">
        <f>H30+G29+F28+E27+D26</f>
        <v>209</v>
      </c>
      <c r="I31" s="49">
        <f>B31+C31+D31+E31+F31+G31+H31</f>
        <v>762</v>
      </c>
    </row>
    <row r="32" spans="1:103">
      <c r="A32" t="s">
        <v>16</v>
      </c>
      <c r="B32" s="48">
        <v>186</v>
      </c>
      <c r="C32" s="48">
        <v>194</v>
      </c>
      <c r="D32" s="48">
        <v>203</v>
      </c>
      <c r="E32" s="48">
        <v>209</v>
      </c>
      <c r="F32" s="48">
        <v>210</v>
      </c>
      <c r="G32" s="48">
        <v>209</v>
      </c>
      <c r="H32" s="48">
        <v>207</v>
      </c>
      <c r="I32" s="48">
        <v>1418</v>
      </c>
    </row>
    <row r="33" spans="1:103">
      <c r="A33" t="s">
        <v>17</v>
      </c>
      <c r="B33" s="73">
        <f t="shared" ref="B33:I33" si="2">B31/B32*100</f>
        <v>17.20430107526882</v>
      </c>
      <c r="C33" s="73">
        <f t="shared" si="2"/>
        <v>26.288659793814436</v>
      </c>
      <c r="D33" s="73">
        <f t="shared" si="2"/>
        <v>35.960591133004925</v>
      </c>
      <c r="E33" s="51">
        <f t="shared" si="2"/>
        <v>64.593301435406701</v>
      </c>
      <c r="F33" s="51">
        <f t="shared" si="2"/>
        <v>63.809523809523803</v>
      </c>
      <c r="G33" s="73">
        <f t="shared" si="2"/>
        <v>61.244019138755981</v>
      </c>
      <c r="H33" s="51">
        <f t="shared" si="2"/>
        <v>100.96618357487924</v>
      </c>
      <c r="I33" s="73">
        <f t="shared" si="2"/>
        <v>53.737658674189007</v>
      </c>
    </row>
    <row r="34" spans="1:103">
      <c r="A34" t="s">
        <v>18</v>
      </c>
      <c r="B34" s="52">
        <f t="shared" ref="B34:G34" si="3">B32-B31</f>
        <v>154</v>
      </c>
      <c r="C34" s="52">
        <f t="shared" si="3"/>
        <v>143</v>
      </c>
      <c r="D34" s="52">
        <f t="shared" si="3"/>
        <v>130</v>
      </c>
      <c r="E34" s="52">
        <f t="shared" si="3"/>
        <v>74</v>
      </c>
      <c r="F34" s="52">
        <f t="shared" si="3"/>
        <v>76</v>
      </c>
      <c r="G34" s="52">
        <f t="shared" si="3"/>
        <v>81</v>
      </c>
      <c r="H34" s="52" t="s">
        <v>50</v>
      </c>
      <c r="I34" s="52">
        <f>SUM(B34:H34)</f>
        <v>658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69">
        <v>56</v>
      </c>
      <c r="E44" s="69">
        <v>125</v>
      </c>
      <c r="F44" s="69">
        <v>75</v>
      </c>
      <c r="G44" s="69">
        <v>8</v>
      </c>
      <c r="H44" s="69"/>
      <c r="I44" s="69">
        <f>SUM(D44:H44)</f>
        <v>264</v>
      </c>
    </row>
    <row r="45" spans="1:103" ht="16.5" thickTop="1" thickBot="1">
      <c r="A45" t="s">
        <v>15</v>
      </c>
      <c r="B45" s="4"/>
      <c r="C45" s="4"/>
      <c r="D45" s="69">
        <f>D44</f>
        <v>56</v>
      </c>
      <c r="E45" s="69">
        <f>E44</f>
        <v>125</v>
      </c>
      <c r="F45" s="69">
        <f>F44</f>
        <v>75</v>
      </c>
      <c r="G45" s="69">
        <f>G44</f>
        <v>8</v>
      </c>
      <c r="H45" s="69"/>
      <c r="I45" s="69">
        <f>SUM(D45:H45)</f>
        <v>264</v>
      </c>
    </row>
    <row r="46" spans="1:103" ht="17.25" thickTop="1" thickBot="1">
      <c r="A46" s="17" t="s">
        <v>16</v>
      </c>
      <c r="B46" s="18"/>
      <c r="C46" s="18"/>
      <c r="D46" s="21">
        <v>209</v>
      </c>
      <c r="E46" s="22">
        <v>215</v>
      </c>
      <c r="F46" s="22">
        <v>215</v>
      </c>
      <c r="G46" s="21">
        <v>213</v>
      </c>
      <c r="H46" s="27"/>
      <c r="I46" s="27">
        <f>SUM(D46:H46)</f>
        <v>852</v>
      </c>
    </row>
    <row r="47" spans="1:103" ht="16.5" thickTop="1" thickBot="1">
      <c r="A47" t="s">
        <v>17</v>
      </c>
      <c r="B47" s="8"/>
      <c r="C47" s="8"/>
      <c r="D47" s="55">
        <f>D45/D46*100</f>
        <v>26.794258373205743</v>
      </c>
      <c r="E47" s="55">
        <f>E45/E46*100</f>
        <v>58.139534883720934</v>
      </c>
      <c r="F47" s="55">
        <f>F44/F46*100</f>
        <v>34.883720930232556</v>
      </c>
      <c r="G47" s="55">
        <f>G44/G46*100</f>
        <v>3.755868544600939</v>
      </c>
      <c r="H47" s="55"/>
      <c r="I47" s="55">
        <f>I44/I46*100</f>
        <v>30.985915492957744</v>
      </c>
    </row>
    <row r="48" spans="1:103" ht="15.75" thickTop="1">
      <c r="A48" t="s">
        <v>18</v>
      </c>
      <c r="B48" s="7"/>
      <c r="C48" s="7"/>
      <c r="D48" s="4"/>
      <c r="E48" s="4"/>
      <c r="F48" s="4"/>
      <c r="G48" s="4"/>
      <c r="H48" s="4"/>
      <c r="I48" s="4"/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Y50"/>
  <sheetViews>
    <sheetView topLeftCell="A28" zoomScaleNormal="100" workbookViewId="0">
      <selection activeCell="A39" sqref="A39:CY39"/>
    </sheetView>
  </sheetViews>
  <sheetFormatPr defaultRowHeight="15"/>
  <cols>
    <col min="1" max="1" width="21" customWidth="1"/>
  </cols>
  <sheetData>
    <row r="1" spans="1:103" ht="15.75" thickBot="1">
      <c r="A1" t="s">
        <v>41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216</v>
      </c>
      <c r="E9" s="46">
        <v>156</v>
      </c>
      <c r="F9" s="46">
        <v>166</v>
      </c>
      <c r="G9" s="46">
        <v>0</v>
      </c>
      <c r="H9" s="46">
        <v>0</v>
      </c>
      <c r="I9" s="47">
        <f>SUM(B9:H9)</f>
        <v>538</v>
      </c>
    </row>
    <row r="10" spans="1:103" ht="17.25" thickTop="1" thickBot="1">
      <c r="A10" s="1">
        <v>2015</v>
      </c>
      <c r="B10" s="46">
        <v>207</v>
      </c>
      <c r="C10" s="46">
        <v>126</v>
      </c>
      <c r="D10" s="46">
        <v>78</v>
      </c>
      <c r="E10" s="46">
        <v>7</v>
      </c>
      <c r="F10" s="46">
        <v>0</v>
      </c>
      <c r="G10" s="46">
        <v>0</v>
      </c>
      <c r="H10" s="46">
        <v>0</v>
      </c>
      <c r="I10" s="47">
        <f>SUM(B10:H10)</f>
        <v>418</v>
      </c>
    </row>
    <row r="11" spans="1:103" ht="17.25" thickTop="1" thickBot="1">
      <c r="A11" s="1">
        <v>2016</v>
      </c>
      <c r="B11" s="46">
        <v>112</v>
      </c>
      <c r="C11" s="46">
        <v>6</v>
      </c>
      <c r="D11" s="46">
        <v>1</v>
      </c>
      <c r="E11" s="46">
        <v>4</v>
      </c>
      <c r="F11" s="46">
        <v>1</v>
      </c>
      <c r="G11" s="46">
        <v>0</v>
      </c>
      <c r="H11" s="46">
        <v>0</v>
      </c>
      <c r="I11" s="47">
        <f>SUM(B11:H11)</f>
        <v>124</v>
      </c>
    </row>
    <row r="12" spans="1:103" ht="17.25" thickTop="1" thickBot="1">
      <c r="A12" s="1">
        <v>2017</v>
      </c>
      <c r="B12" s="46">
        <v>61</v>
      </c>
      <c r="C12" s="46">
        <v>11</v>
      </c>
      <c r="D12" s="46">
        <v>3</v>
      </c>
      <c r="E12" s="46">
        <v>1</v>
      </c>
      <c r="F12" s="46">
        <v>1</v>
      </c>
      <c r="G12" s="46">
        <v>1</v>
      </c>
      <c r="H12" s="46">
        <v>0</v>
      </c>
      <c r="I12" s="47">
        <f>SUM(B12:H12)</f>
        <v>78</v>
      </c>
    </row>
    <row r="13" spans="1:103" ht="15.75" thickTop="1">
      <c r="A13" t="s">
        <v>15</v>
      </c>
      <c r="B13" s="48">
        <f>B12</f>
        <v>61</v>
      </c>
      <c r="C13" s="48">
        <f>C12+B11</f>
        <v>123</v>
      </c>
      <c r="D13" s="48">
        <f>D12+C11+B10</f>
        <v>216</v>
      </c>
      <c r="E13" s="48">
        <f>E12+D11+C10+B9</f>
        <v>128</v>
      </c>
      <c r="F13" s="48">
        <f>F12+E11+D10+C9+B8</f>
        <v>83</v>
      </c>
      <c r="G13" s="48">
        <f>G12+F11+E10+D9+C8</f>
        <v>225</v>
      </c>
      <c r="H13" s="48">
        <f>H12+G11+F10+E9+D8</f>
        <v>156</v>
      </c>
      <c r="I13" s="49">
        <f>B13+C13+D13+E13+F13+G13+H13</f>
        <v>992</v>
      </c>
    </row>
    <row r="14" spans="1:103">
      <c r="A14" t="s">
        <v>16</v>
      </c>
      <c r="B14" s="48">
        <v>161</v>
      </c>
      <c r="C14" s="48">
        <v>169</v>
      </c>
      <c r="D14" s="48">
        <v>178</v>
      </c>
      <c r="E14" s="48">
        <v>182</v>
      </c>
      <c r="F14" s="48">
        <v>181</v>
      </c>
      <c r="G14" s="48">
        <v>175</v>
      </c>
      <c r="H14" s="48">
        <v>170</v>
      </c>
      <c r="I14" s="48">
        <v>1216</v>
      </c>
    </row>
    <row r="15" spans="1:103">
      <c r="A15" t="s">
        <v>17</v>
      </c>
      <c r="B15" s="73">
        <f t="shared" ref="B15:I15" si="0">B13/B14*100</f>
        <v>37.888198757763973</v>
      </c>
      <c r="C15" s="73">
        <f t="shared" si="0"/>
        <v>72.781065088757401</v>
      </c>
      <c r="D15" s="51">
        <f t="shared" si="0"/>
        <v>121.34831460674158</v>
      </c>
      <c r="E15" s="50">
        <f t="shared" si="0"/>
        <v>70.329670329670336</v>
      </c>
      <c r="F15" s="50">
        <f t="shared" si="0"/>
        <v>45.856353591160222</v>
      </c>
      <c r="G15" s="51">
        <f t="shared" si="0"/>
        <v>128.57142857142858</v>
      </c>
      <c r="H15" s="51">
        <f t="shared" si="0"/>
        <v>91.764705882352942</v>
      </c>
      <c r="I15" s="51">
        <f t="shared" si="0"/>
        <v>81.578947368421055</v>
      </c>
    </row>
    <row r="16" spans="1:103">
      <c r="A16" t="s">
        <v>18</v>
      </c>
      <c r="B16" s="52">
        <f t="shared" ref="B16:H16" si="1">B14-B13</f>
        <v>100</v>
      </c>
      <c r="C16" s="52">
        <f t="shared" si="1"/>
        <v>46</v>
      </c>
      <c r="D16" s="52" t="s">
        <v>50</v>
      </c>
      <c r="E16" s="52">
        <f>E14-E13</f>
        <v>54</v>
      </c>
      <c r="F16" s="52">
        <f>F14-F13</f>
        <v>98</v>
      </c>
      <c r="G16" s="52" t="s">
        <v>50</v>
      </c>
      <c r="H16" s="52">
        <f t="shared" si="1"/>
        <v>14</v>
      </c>
      <c r="I16" s="52">
        <f>SUM(B16:H16)</f>
        <v>312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71</v>
      </c>
      <c r="E27" s="46">
        <v>156</v>
      </c>
      <c r="F27" s="46">
        <v>119</v>
      </c>
      <c r="G27" s="46">
        <v>94</v>
      </c>
      <c r="H27" s="46">
        <v>0</v>
      </c>
      <c r="I27" s="47">
        <f>SUM(B27:H27)</f>
        <v>440</v>
      </c>
    </row>
    <row r="28" spans="1:103" ht="17.25" thickTop="1" thickBot="1">
      <c r="A28" s="1">
        <v>2015</v>
      </c>
      <c r="B28" s="46">
        <v>62</v>
      </c>
      <c r="C28" s="46">
        <v>133</v>
      </c>
      <c r="D28" s="46">
        <v>164</v>
      </c>
      <c r="E28" s="46">
        <v>25</v>
      </c>
      <c r="F28" s="46">
        <v>21</v>
      </c>
      <c r="G28" s="46">
        <v>7</v>
      </c>
      <c r="H28" s="46">
        <v>0</v>
      </c>
      <c r="I28" s="47">
        <f>SUM(B28:H28)</f>
        <v>412</v>
      </c>
    </row>
    <row r="29" spans="1:103" ht="17.25" thickTop="1" thickBot="1">
      <c r="A29" s="1">
        <v>2016</v>
      </c>
      <c r="B29" s="46">
        <v>66</v>
      </c>
      <c r="C29" s="46">
        <v>24</v>
      </c>
      <c r="D29" s="46">
        <v>6</v>
      </c>
      <c r="E29" s="46">
        <v>9</v>
      </c>
      <c r="F29" s="46">
        <v>3</v>
      </c>
      <c r="G29" s="46">
        <v>3</v>
      </c>
      <c r="H29" s="46">
        <v>0</v>
      </c>
      <c r="I29" s="47">
        <f>SUM(B29:H29)</f>
        <v>111</v>
      </c>
    </row>
    <row r="30" spans="1:103" ht="17.25" thickTop="1" thickBot="1">
      <c r="A30" s="1">
        <v>2017</v>
      </c>
      <c r="B30" s="46">
        <v>38</v>
      </c>
      <c r="C30" s="46">
        <v>12</v>
      </c>
      <c r="D30" s="46">
        <v>4</v>
      </c>
      <c r="E30" s="46">
        <v>3</v>
      </c>
      <c r="F30" s="46">
        <v>1</v>
      </c>
      <c r="G30" s="46">
        <v>1</v>
      </c>
      <c r="H30" s="46">
        <v>0</v>
      </c>
      <c r="I30" s="47">
        <f>SUM(B30:H30)</f>
        <v>59</v>
      </c>
    </row>
    <row r="31" spans="1:103" ht="15.75" thickTop="1">
      <c r="A31" t="s">
        <v>15</v>
      </c>
      <c r="B31" s="48">
        <f>B30</f>
        <v>38</v>
      </c>
      <c r="C31" s="48">
        <f>C30+B29</f>
        <v>78</v>
      </c>
      <c r="D31" s="48">
        <f>D30+C29+B28</f>
        <v>90</v>
      </c>
      <c r="E31" s="48">
        <f>E30+D29+C28+B27</f>
        <v>142</v>
      </c>
      <c r="F31" s="48">
        <f>F30+E29+D28+C27+B26</f>
        <v>174</v>
      </c>
      <c r="G31" s="48">
        <f>G30+F29+E28+D27+C26</f>
        <v>100</v>
      </c>
      <c r="H31" s="48">
        <f>H30+G29+F28+E27+D26</f>
        <v>180</v>
      </c>
      <c r="I31" s="49">
        <f>B31+C31+D31+E31+F31+G31+H31</f>
        <v>802</v>
      </c>
    </row>
    <row r="32" spans="1:103">
      <c r="A32" t="s">
        <v>16</v>
      </c>
      <c r="B32" s="48">
        <v>161</v>
      </c>
      <c r="C32" s="48">
        <v>169</v>
      </c>
      <c r="D32" s="48">
        <v>178</v>
      </c>
      <c r="E32" s="48">
        <v>182</v>
      </c>
      <c r="F32" s="48">
        <v>181</v>
      </c>
      <c r="G32" s="48">
        <v>175</v>
      </c>
      <c r="H32" s="48">
        <v>170</v>
      </c>
      <c r="I32" s="48">
        <v>1216</v>
      </c>
    </row>
    <row r="33" spans="1:103">
      <c r="A33" t="s">
        <v>17</v>
      </c>
      <c r="B33" s="73">
        <f t="shared" ref="B33:I33" si="2">B31/B32*100</f>
        <v>23.602484472049689</v>
      </c>
      <c r="C33" s="73">
        <f t="shared" si="2"/>
        <v>46.153846153846153</v>
      </c>
      <c r="D33" s="73">
        <f t="shared" si="2"/>
        <v>50.561797752808992</v>
      </c>
      <c r="E33" s="73">
        <f t="shared" si="2"/>
        <v>78.021978021978029</v>
      </c>
      <c r="F33" s="51">
        <f t="shared" si="2"/>
        <v>96.132596685082873</v>
      </c>
      <c r="G33" s="73">
        <f t="shared" si="2"/>
        <v>57.142857142857139</v>
      </c>
      <c r="H33" s="51">
        <f t="shared" si="2"/>
        <v>105.88235294117648</v>
      </c>
      <c r="I33" s="73">
        <f t="shared" si="2"/>
        <v>65.953947368421055</v>
      </c>
    </row>
    <row r="34" spans="1:103">
      <c r="A34" t="s">
        <v>18</v>
      </c>
      <c r="B34" s="52">
        <f t="shared" ref="B34:G34" si="3">B32-B31</f>
        <v>123</v>
      </c>
      <c r="C34" s="52">
        <f t="shared" si="3"/>
        <v>91</v>
      </c>
      <c r="D34" s="52">
        <f t="shared" si="3"/>
        <v>88</v>
      </c>
      <c r="E34" s="52">
        <f t="shared" si="3"/>
        <v>40</v>
      </c>
      <c r="F34" s="52">
        <f t="shared" si="3"/>
        <v>7</v>
      </c>
      <c r="G34" s="52">
        <f t="shared" si="3"/>
        <v>75</v>
      </c>
      <c r="H34" s="52" t="s">
        <v>50</v>
      </c>
      <c r="I34" s="52">
        <f>SUM(B34:H34)</f>
        <v>424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37</v>
      </c>
      <c r="E44" s="19">
        <v>115</v>
      </c>
      <c r="F44" s="19">
        <v>105</v>
      </c>
      <c r="G44" s="19">
        <v>7</v>
      </c>
      <c r="H44" s="26"/>
      <c r="I44" s="26">
        <f>SUM(D44:H44)</f>
        <v>264</v>
      </c>
    </row>
    <row r="45" spans="1:103" ht="17.25" thickTop="1" thickBot="1">
      <c r="A45" t="s">
        <v>15</v>
      </c>
      <c r="B45" s="4"/>
      <c r="C45" s="4"/>
      <c r="D45" s="19">
        <f>D44</f>
        <v>37</v>
      </c>
      <c r="E45" s="19">
        <f>E44</f>
        <v>115</v>
      </c>
      <c r="F45" s="19">
        <f>F44</f>
        <v>105</v>
      </c>
      <c r="G45" s="19">
        <f>G44</f>
        <v>7</v>
      </c>
      <c r="H45" s="26"/>
      <c r="I45" s="26">
        <f>SUM(D45:H45)</f>
        <v>264</v>
      </c>
    </row>
    <row r="46" spans="1:103" ht="17.25" thickTop="1" thickBot="1">
      <c r="A46" s="17" t="s">
        <v>16</v>
      </c>
      <c r="B46" s="18"/>
      <c r="C46" s="18"/>
      <c r="D46" s="21">
        <v>179</v>
      </c>
      <c r="E46" s="22">
        <v>183</v>
      </c>
      <c r="F46" s="22">
        <v>182</v>
      </c>
      <c r="G46" s="21">
        <v>178</v>
      </c>
      <c r="H46" s="27"/>
      <c r="I46" s="27">
        <f>SUM(D46:H46)</f>
        <v>722</v>
      </c>
    </row>
    <row r="47" spans="1:103" ht="16.5" thickTop="1" thickBot="1">
      <c r="A47" t="s">
        <v>17</v>
      </c>
      <c r="B47" s="8"/>
      <c r="C47" s="8"/>
      <c r="D47" s="55">
        <f>D45/D46*100</f>
        <v>20.670391061452513</v>
      </c>
      <c r="E47" s="55">
        <f>E45/E46*100</f>
        <v>62.841530054644814</v>
      </c>
      <c r="F47" s="55">
        <f>F45/F46*100</f>
        <v>57.692307692307686</v>
      </c>
      <c r="G47" s="55">
        <f>G45/G46*100</f>
        <v>3.9325842696629212</v>
      </c>
      <c r="H47" s="55"/>
      <c r="I47" s="55">
        <f>I45/I46*100</f>
        <v>36.56509695290859</v>
      </c>
    </row>
    <row r="48" spans="1:103" ht="15.75" thickTop="1">
      <c r="A48" t="s">
        <v>18</v>
      </c>
      <c r="B48" s="7"/>
      <c r="C48" s="7"/>
      <c r="D48" s="56">
        <f>D46-D45</f>
        <v>142</v>
      </c>
      <c r="E48" s="56">
        <f>E46-E45</f>
        <v>68</v>
      </c>
      <c r="F48" s="56">
        <f>F46-F45</f>
        <v>77</v>
      </c>
      <c r="G48" s="56">
        <f>G46-G45</f>
        <v>171</v>
      </c>
      <c r="H48" s="56"/>
      <c r="I48" s="56">
        <f>SUM(D48:H48)</f>
        <v>458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Y50"/>
  <sheetViews>
    <sheetView topLeftCell="A13" zoomScaleNormal="100" workbookViewId="0">
      <selection activeCell="B26" sqref="B26:I34"/>
    </sheetView>
  </sheetViews>
  <sheetFormatPr defaultRowHeight="15"/>
  <cols>
    <col min="1" max="1" width="29.140625" customWidth="1"/>
  </cols>
  <sheetData>
    <row r="1" spans="1:103" ht="15.75" thickBot="1">
      <c r="A1" t="s">
        <v>42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198</v>
      </c>
      <c r="E9" s="46">
        <v>190</v>
      </c>
      <c r="F9" s="46">
        <v>156</v>
      </c>
      <c r="G9" s="46">
        <v>0</v>
      </c>
      <c r="H9" s="46">
        <v>0</v>
      </c>
      <c r="I9" s="47">
        <f>SUM(B9:H9)</f>
        <v>544</v>
      </c>
    </row>
    <row r="10" spans="1:103" ht="17.25" thickTop="1" thickBot="1">
      <c r="A10" s="1">
        <v>2015</v>
      </c>
      <c r="B10" s="46">
        <v>95</v>
      </c>
      <c r="C10" s="46">
        <v>113</v>
      </c>
      <c r="D10" s="46">
        <v>67</v>
      </c>
      <c r="E10" s="46">
        <v>0</v>
      </c>
      <c r="F10" s="46">
        <v>0</v>
      </c>
      <c r="G10" s="46">
        <v>0</v>
      </c>
      <c r="H10" s="46">
        <v>0</v>
      </c>
      <c r="I10" s="47">
        <f>SUM(B10:H10)</f>
        <v>275</v>
      </c>
    </row>
    <row r="11" spans="1:103" ht="17.25" thickTop="1" thickBot="1">
      <c r="A11" s="1">
        <v>2016</v>
      </c>
      <c r="B11" s="46">
        <v>124</v>
      </c>
      <c r="C11" s="46">
        <v>44</v>
      </c>
      <c r="D11" s="46">
        <v>8</v>
      </c>
      <c r="E11" s="46">
        <v>5</v>
      </c>
      <c r="F11" s="46">
        <v>0</v>
      </c>
      <c r="G11" s="46">
        <v>0</v>
      </c>
      <c r="H11" s="46">
        <v>0</v>
      </c>
      <c r="I11" s="47">
        <f>SUM(B11:H11)</f>
        <v>181</v>
      </c>
    </row>
    <row r="12" spans="1:103" ht="17.25" thickTop="1" thickBot="1">
      <c r="A12" s="1">
        <v>2017</v>
      </c>
      <c r="B12" s="46">
        <v>65</v>
      </c>
      <c r="C12" s="46">
        <v>15</v>
      </c>
      <c r="D12" s="46">
        <v>8</v>
      </c>
      <c r="E12" s="46">
        <v>5</v>
      </c>
      <c r="F12" s="46">
        <v>7</v>
      </c>
      <c r="G12" s="46">
        <v>2</v>
      </c>
      <c r="H12" s="46">
        <v>0</v>
      </c>
      <c r="I12" s="47">
        <f>SUM(B12:H12)</f>
        <v>102</v>
      </c>
    </row>
    <row r="13" spans="1:103" ht="15.75" thickTop="1">
      <c r="A13" t="s">
        <v>15</v>
      </c>
      <c r="B13" s="48">
        <f>B12</f>
        <v>65</v>
      </c>
      <c r="C13" s="48">
        <f>C12+B11</f>
        <v>139</v>
      </c>
      <c r="D13" s="48">
        <f>D12+C11+B10</f>
        <v>147</v>
      </c>
      <c r="E13" s="48">
        <f>E12+D11+C10+B9</f>
        <v>126</v>
      </c>
      <c r="F13" s="48">
        <f>F12+E11+D10+C9+B8</f>
        <v>79</v>
      </c>
      <c r="G13" s="48">
        <f>G12+F11+E10+D9+C8</f>
        <v>200</v>
      </c>
      <c r="H13" s="48">
        <f>H12+G11+F10+E9+D8</f>
        <v>190</v>
      </c>
      <c r="I13" s="49">
        <f>B13+C13+D13+E13+F13+G13+H13</f>
        <v>946</v>
      </c>
    </row>
    <row r="14" spans="1:103">
      <c r="A14" t="s">
        <v>16</v>
      </c>
      <c r="B14" s="48">
        <v>104</v>
      </c>
      <c r="C14" s="48">
        <v>108</v>
      </c>
      <c r="D14" s="48">
        <v>112</v>
      </c>
      <c r="E14" s="48">
        <v>116</v>
      </c>
      <c r="F14" s="48">
        <v>117</v>
      </c>
      <c r="G14" s="48">
        <v>119</v>
      </c>
      <c r="H14" s="48">
        <v>120</v>
      </c>
      <c r="I14" s="48">
        <v>796</v>
      </c>
    </row>
    <row r="15" spans="1:103">
      <c r="A15" t="s">
        <v>17</v>
      </c>
      <c r="B15" s="73">
        <f t="shared" ref="B15:I15" si="0">B13/B14*100</f>
        <v>62.5</v>
      </c>
      <c r="C15" s="73">
        <f t="shared" si="0"/>
        <v>128.7037037037037</v>
      </c>
      <c r="D15" s="51">
        <f t="shared" si="0"/>
        <v>131.25</v>
      </c>
      <c r="E15" s="51">
        <f t="shared" si="0"/>
        <v>108.62068965517241</v>
      </c>
      <c r="F15" s="50">
        <f t="shared" si="0"/>
        <v>67.521367521367523</v>
      </c>
      <c r="G15" s="51">
        <f t="shared" si="0"/>
        <v>168.0672268907563</v>
      </c>
      <c r="H15" s="51">
        <f t="shared" si="0"/>
        <v>158.33333333333331</v>
      </c>
      <c r="I15" s="51">
        <f t="shared" si="0"/>
        <v>118.84422110552764</v>
      </c>
    </row>
    <row r="16" spans="1:103">
      <c r="A16" t="s">
        <v>18</v>
      </c>
      <c r="B16" s="52">
        <f t="shared" ref="B16:C16" si="1">B14-B13</f>
        <v>39</v>
      </c>
      <c r="C16" s="52">
        <f t="shared" si="1"/>
        <v>-31</v>
      </c>
      <c r="D16" s="52" t="s">
        <v>50</v>
      </c>
      <c r="E16" s="52" t="s">
        <v>50</v>
      </c>
      <c r="F16" s="52">
        <f>F14-F13</f>
        <v>38</v>
      </c>
      <c r="G16" s="52" t="s">
        <v>50</v>
      </c>
      <c r="H16" s="52" t="s">
        <v>50</v>
      </c>
      <c r="I16" s="52">
        <f>SUM(B16:H16)</f>
        <v>46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46</v>
      </c>
      <c r="E27" s="46">
        <v>88</v>
      </c>
      <c r="F27" s="46">
        <v>88</v>
      </c>
      <c r="G27" s="46">
        <v>48</v>
      </c>
      <c r="H27" s="46">
        <v>0</v>
      </c>
      <c r="I27" s="47">
        <f>SUM(B27:H27)</f>
        <v>270</v>
      </c>
    </row>
    <row r="28" spans="1:103" ht="17.25" thickTop="1" thickBot="1">
      <c r="A28" s="1">
        <v>2015</v>
      </c>
      <c r="B28" s="46">
        <v>23</v>
      </c>
      <c r="C28" s="46">
        <v>119</v>
      </c>
      <c r="D28" s="46">
        <v>26</v>
      </c>
      <c r="E28" s="46">
        <v>51</v>
      </c>
      <c r="F28" s="46">
        <v>0</v>
      </c>
      <c r="G28" s="46">
        <v>0</v>
      </c>
      <c r="H28" s="46">
        <v>0</v>
      </c>
      <c r="I28" s="47">
        <f>SUM(B28:H28)</f>
        <v>219</v>
      </c>
    </row>
    <row r="29" spans="1:103" ht="17.25" thickTop="1" thickBot="1">
      <c r="A29" s="1">
        <v>2016</v>
      </c>
      <c r="B29" s="46">
        <v>41</v>
      </c>
      <c r="C29" s="46">
        <v>39</v>
      </c>
      <c r="D29" s="46">
        <v>18</v>
      </c>
      <c r="E29" s="46">
        <v>26</v>
      </c>
      <c r="F29" s="46">
        <v>6</v>
      </c>
      <c r="G29" s="46">
        <v>1</v>
      </c>
      <c r="H29" s="46">
        <v>0</v>
      </c>
      <c r="I29" s="47">
        <f>SUM(B29:H29)</f>
        <v>131</v>
      </c>
    </row>
    <row r="30" spans="1:103" ht="17.25" thickTop="1" thickBot="1">
      <c r="A30" s="1">
        <v>2017</v>
      </c>
      <c r="B30" s="46">
        <v>28</v>
      </c>
      <c r="C30" s="46">
        <v>44</v>
      </c>
      <c r="D30" s="46">
        <v>13</v>
      </c>
      <c r="E30" s="46">
        <v>6</v>
      </c>
      <c r="F30" s="46">
        <v>8</v>
      </c>
      <c r="G30" s="46">
        <v>2</v>
      </c>
      <c r="H30" s="46">
        <v>0</v>
      </c>
      <c r="I30" s="47">
        <f>SUM(B30:H30)</f>
        <v>101</v>
      </c>
    </row>
    <row r="31" spans="1:103" ht="15.75" thickTop="1">
      <c r="A31" t="s">
        <v>15</v>
      </c>
      <c r="B31" s="48">
        <f>B30</f>
        <v>28</v>
      </c>
      <c r="C31" s="48">
        <f>C30+B29</f>
        <v>85</v>
      </c>
      <c r="D31" s="48">
        <f>D30+C29+B28</f>
        <v>75</v>
      </c>
      <c r="E31" s="48">
        <f>E30+D29+C28+B27</f>
        <v>143</v>
      </c>
      <c r="F31" s="48">
        <f>F30+E29+D28+C27+B26</f>
        <v>60</v>
      </c>
      <c r="G31" s="48">
        <f>G30+F29+E28+D27+C26</f>
        <v>105</v>
      </c>
      <c r="H31" s="48">
        <f>H30+G29+F28+E27+D26</f>
        <v>89</v>
      </c>
      <c r="I31" s="49">
        <f>B31+C31+D31+E31+F31+G31+H31</f>
        <v>585</v>
      </c>
    </row>
    <row r="32" spans="1:103">
      <c r="A32" t="s">
        <v>16</v>
      </c>
      <c r="B32" s="48">
        <v>104</v>
      </c>
      <c r="C32" s="48">
        <v>108</v>
      </c>
      <c r="D32" s="48">
        <v>112</v>
      </c>
      <c r="E32" s="48">
        <v>116</v>
      </c>
      <c r="F32" s="48">
        <v>117</v>
      </c>
      <c r="G32" s="48">
        <v>119</v>
      </c>
      <c r="H32" s="48">
        <v>120</v>
      </c>
      <c r="I32" s="48">
        <v>796</v>
      </c>
    </row>
    <row r="33" spans="1:103">
      <c r="A33" t="s">
        <v>17</v>
      </c>
      <c r="B33" s="73">
        <f t="shared" ref="B33:I33" si="2">B31/B32*100</f>
        <v>26.923076923076923</v>
      </c>
      <c r="C33" s="73">
        <f t="shared" si="2"/>
        <v>78.703703703703709</v>
      </c>
      <c r="D33" s="73">
        <f t="shared" si="2"/>
        <v>66.964285714285708</v>
      </c>
      <c r="E33" s="51">
        <f t="shared" si="2"/>
        <v>123.27586206896552</v>
      </c>
      <c r="F33" s="73">
        <f t="shared" si="2"/>
        <v>51.282051282051277</v>
      </c>
      <c r="G33" s="51">
        <f t="shared" si="2"/>
        <v>88.235294117647058</v>
      </c>
      <c r="H33" s="73">
        <f t="shared" si="2"/>
        <v>74.166666666666671</v>
      </c>
      <c r="I33" s="73">
        <f t="shared" si="2"/>
        <v>73.492462311557787</v>
      </c>
    </row>
    <row r="34" spans="1:103">
      <c r="A34" t="s">
        <v>18</v>
      </c>
      <c r="B34" s="52">
        <f t="shared" ref="B34:H34" si="3">B32-B31</f>
        <v>76</v>
      </c>
      <c r="C34" s="52">
        <f t="shared" si="3"/>
        <v>23</v>
      </c>
      <c r="D34" s="52">
        <f t="shared" si="3"/>
        <v>37</v>
      </c>
      <c r="E34" s="52">
        <v>0</v>
      </c>
      <c r="F34" s="52">
        <f t="shared" si="3"/>
        <v>57</v>
      </c>
      <c r="G34" s="52">
        <f t="shared" si="3"/>
        <v>14</v>
      </c>
      <c r="H34" s="52">
        <f t="shared" si="3"/>
        <v>31</v>
      </c>
      <c r="I34" s="52">
        <f>SUM(B34:H34)</f>
        <v>238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73</v>
      </c>
      <c r="E44" s="19">
        <v>101</v>
      </c>
      <c r="F44" s="19">
        <v>88</v>
      </c>
      <c r="G44" s="19">
        <v>37</v>
      </c>
      <c r="H44" s="26"/>
      <c r="I44" s="26">
        <f>SUM(D44:H44)</f>
        <v>299</v>
      </c>
    </row>
    <row r="45" spans="1:103" ht="17.25" thickTop="1" thickBot="1">
      <c r="A45" t="s">
        <v>15</v>
      </c>
      <c r="B45" s="4"/>
      <c r="C45" s="4"/>
      <c r="D45" s="19">
        <f>D44</f>
        <v>73</v>
      </c>
      <c r="E45" s="19">
        <f>E44</f>
        <v>101</v>
      </c>
      <c r="F45" s="19">
        <f>F44</f>
        <v>88</v>
      </c>
      <c r="G45" s="19">
        <f>G44</f>
        <v>37</v>
      </c>
      <c r="H45" s="26"/>
      <c r="I45" s="26">
        <f>SUM(D45:H45)</f>
        <v>299</v>
      </c>
    </row>
    <row r="46" spans="1:103" ht="17.25" thickTop="1" thickBot="1">
      <c r="A46" s="17" t="s">
        <v>16</v>
      </c>
      <c r="B46" s="18"/>
      <c r="C46" s="18"/>
      <c r="D46" s="21">
        <v>119</v>
      </c>
      <c r="E46" s="22">
        <v>122</v>
      </c>
      <c r="F46" s="22">
        <v>123</v>
      </c>
      <c r="G46" s="21">
        <v>124</v>
      </c>
      <c r="H46" s="27"/>
      <c r="I46" s="27">
        <f>SUM(D46:H46)</f>
        <v>488</v>
      </c>
    </row>
    <row r="47" spans="1:103" ht="16.5" thickTop="1" thickBot="1">
      <c r="A47" t="s">
        <v>17</v>
      </c>
      <c r="B47" s="8"/>
      <c r="C47" s="8"/>
      <c r="D47" s="55">
        <f>D45/D46*100</f>
        <v>61.344537815126053</v>
      </c>
      <c r="E47" s="70">
        <f t="shared" ref="E47:I47" si="4">E45/E46*100</f>
        <v>82.786885245901644</v>
      </c>
      <c r="F47" s="55">
        <f t="shared" si="4"/>
        <v>71.544715447154474</v>
      </c>
      <c r="G47" s="55">
        <f t="shared" si="4"/>
        <v>29.838709677419356</v>
      </c>
      <c r="H47" s="55"/>
      <c r="I47" s="55">
        <f t="shared" si="4"/>
        <v>61.270491803278695</v>
      </c>
    </row>
    <row r="48" spans="1:103" ht="15.75" thickTop="1">
      <c r="A48" t="s">
        <v>18</v>
      </c>
      <c r="B48" s="7"/>
      <c r="C48" s="7"/>
      <c r="D48" s="56">
        <f>D46-D45</f>
        <v>46</v>
      </c>
      <c r="E48" s="56">
        <f t="shared" ref="E48:I48" si="5">E46-E45</f>
        <v>21</v>
      </c>
      <c r="F48" s="56">
        <f t="shared" si="5"/>
        <v>35</v>
      </c>
      <c r="G48" s="56">
        <f t="shared" si="5"/>
        <v>87</v>
      </c>
      <c r="H48" s="56"/>
      <c r="I48" s="56">
        <f t="shared" si="5"/>
        <v>189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Y50"/>
  <sheetViews>
    <sheetView topLeftCell="A10" zoomScaleNormal="100" workbookViewId="0">
      <selection activeCell="F30" sqref="F30"/>
    </sheetView>
  </sheetViews>
  <sheetFormatPr defaultRowHeight="15"/>
  <cols>
    <col min="1" max="1" width="27.140625" customWidth="1"/>
  </cols>
  <sheetData>
    <row r="1" spans="1:103" ht="15.75" thickBot="1">
      <c r="A1" t="s">
        <v>43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173</v>
      </c>
      <c r="E9" s="46">
        <v>163</v>
      </c>
      <c r="F9" s="46">
        <v>167</v>
      </c>
      <c r="G9" s="46">
        <v>0</v>
      </c>
      <c r="H9" s="46">
        <v>0</v>
      </c>
      <c r="I9" s="47">
        <f>SUM(B9:H9)</f>
        <v>503</v>
      </c>
    </row>
    <row r="10" spans="1:103" ht="17.25" thickTop="1" thickBot="1">
      <c r="A10" s="1">
        <v>2015</v>
      </c>
      <c r="B10" s="46">
        <v>140</v>
      </c>
      <c r="C10" s="46">
        <v>104</v>
      </c>
      <c r="D10" s="46">
        <v>81</v>
      </c>
      <c r="E10" s="46">
        <v>19</v>
      </c>
      <c r="F10" s="46">
        <v>8</v>
      </c>
      <c r="G10" s="46">
        <v>7</v>
      </c>
      <c r="H10" s="46">
        <v>0</v>
      </c>
      <c r="I10" s="47">
        <f>SUM(B10:H10)</f>
        <v>359</v>
      </c>
    </row>
    <row r="11" spans="1:103" ht="17.25" thickTop="1" thickBot="1">
      <c r="A11" s="1">
        <v>2016</v>
      </c>
      <c r="B11" s="46">
        <v>52</v>
      </c>
      <c r="C11" s="46">
        <v>11</v>
      </c>
      <c r="D11" s="46">
        <v>7</v>
      </c>
      <c r="E11" s="46">
        <v>13</v>
      </c>
      <c r="F11" s="46">
        <v>1</v>
      </c>
      <c r="G11" s="46">
        <v>0</v>
      </c>
      <c r="H11" s="46">
        <v>0</v>
      </c>
      <c r="I11" s="47">
        <f>SUM(B11:H11)</f>
        <v>84</v>
      </c>
    </row>
    <row r="12" spans="1:103" ht="17.25" thickTop="1" thickBot="1">
      <c r="A12" s="1">
        <v>2017</v>
      </c>
      <c r="B12" s="46">
        <v>62</v>
      </c>
      <c r="C12" s="46">
        <v>43</v>
      </c>
      <c r="D12" s="46">
        <v>24</v>
      </c>
      <c r="E12" s="46">
        <v>75</v>
      </c>
      <c r="F12" s="46">
        <v>25</v>
      </c>
      <c r="G12" s="46">
        <v>13</v>
      </c>
      <c r="H12" s="46">
        <v>5</v>
      </c>
      <c r="I12" s="47">
        <f>SUM(B12:H12)</f>
        <v>247</v>
      </c>
    </row>
    <row r="13" spans="1:103" ht="15.75" thickTop="1">
      <c r="A13" t="s">
        <v>15</v>
      </c>
      <c r="B13" s="48">
        <f>B12</f>
        <v>62</v>
      </c>
      <c r="C13" s="48">
        <f>C12+B11</f>
        <v>95</v>
      </c>
      <c r="D13" s="48">
        <f>D12+C11+B10</f>
        <v>175</v>
      </c>
      <c r="E13" s="48">
        <f>E12+D11+C10+B9</f>
        <v>186</v>
      </c>
      <c r="F13" s="48">
        <f>F12+E11+D10+C9+B8</f>
        <v>119</v>
      </c>
      <c r="G13" s="48">
        <f>G12+F11+E10+D9+C8</f>
        <v>206</v>
      </c>
      <c r="H13" s="48">
        <f>H12+G11+F10+E9+D8</f>
        <v>176</v>
      </c>
      <c r="I13" s="49">
        <f>B13+C13+D13+E13+F13+G13+H13</f>
        <v>1019</v>
      </c>
    </row>
    <row r="14" spans="1:103">
      <c r="A14" t="s">
        <v>16</v>
      </c>
      <c r="B14" s="48">
        <v>150</v>
      </c>
      <c r="C14" s="48">
        <v>158</v>
      </c>
      <c r="D14" s="48">
        <v>167</v>
      </c>
      <c r="E14" s="48">
        <v>172</v>
      </c>
      <c r="F14" s="48">
        <v>173</v>
      </c>
      <c r="G14" s="48">
        <v>170</v>
      </c>
      <c r="H14" s="48">
        <v>168</v>
      </c>
      <c r="I14" s="48">
        <v>1158</v>
      </c>
    </row>
    <row r="15" spans="1:103">
      <c r="A15" t="s">
        <v>17</v>
      </c>
      <c r="B15" s="73">
        <f t="shared" ref="B15:I15" si="0">B13/B14*100</f>
        <v>41.333333333333336</v>
      </c>
      <c r="C15" s="73">
        <f t="shared" si="0"/>
        <v>60.12658227848101</v>
      </c>
      <c r="D15" s="51">
        <f t="shared" si="0"/>
        <v>104.79041916167664</v>
      </c>
      <c r="E15" s="51">
        <f t="shared" si="0"/>
        <v>108.13953488372093</v>
      </c>
      <c r="F15" s="50">
        <f t="shared" si="0"/>
        <v>68.786127167630056</v>
      </c>
      <c r="G15" s="51">
        <f t="shared" si="0"/>
        <v>121.17647058823529</v>
      </c>
      <c r="H15" s="51">
        <f t="shared" si="0"/>
        <v>104.76190476190477</v>
      </c>
      <c r="I15" s="51">
        <f t="shared" si="0"/>
        <v>87.996545768566492</v>
      </c>
    </row>
    <row r="16" spans="1:103">
      <c r="A16" t="s">
        <v>18</v>
      </c>
      <c r="B16" s="52">
        <f t="shared" ref="B16:C16" si="1">B14-B13</f>
        <v>88</v>
      </c>
      <c r="C16" s="52">
        <f t="shared" si="1"/>
        <v>63</v>
      </c>
      <c r="D16" s="52">
        <v>0</v>
      </c>
      <c r="E16" s="52">
        <v>0</v>
      </c>
      <c r="F16" s="52">
        <f>F14-F13</f>
        <v>54</v>
      </c>
      <c r="G16" s="52" t="s">
        <v>50</v>
      </c>
      <c r="H16" s="52" t="s">
        <v>50</v>
      </c>
      <c r="I16" s="52">
        <f>SUM(B16:H16)</f>
        <v>205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43</v>
      </c>
      <c r="E27" s="46">
        <v>84</v>
      </c>
      <c r="F27" s="46">
        <v>87</v>
      </c>
      <c r="G27" s="46">
        <v>15</v>
      </c>
      <c r="H27" s="46">
        <v>0</v>
      </c>
      <c r="I27" s="47">
        <f>SUM(B27:H27)</f>
        <v>229</v>
      </c>
    </row>
    <row r="28" spans="1:103" ht="17.25" thickTop="1" thickBot="1">
      <c r="A28" s="1">
        <v>2015</v>
      </c>
      <c r="B28" s="46">
        <v>22</v>
      </c>
      <c r="C28" s="46">
        <v>49</v>
      </c>
      <c r="D28" s="46">
        <v>80</v>
      </c>
      <c r="E28" s="46">
        <v>49</v>
      </c>
      <c r="F28" s="46">
        <v>11</v>
      </c>
      <c r="G28" s="46">
        <v>8</v>
      </c>
      <c r="H28" s="46">
        <v>0</v>
      </c>
      <c r="I28" s="47">
        <f>SUM(B28:H28)</f>
        <v>219</v>
      </c>
    </row>
    <row r="29" spans="1:103" ht="17.25" thickTop="1" thickBot="1">
      <c r="A29" s="1">
        <v>2016</v>
      </c>
      <c r="B29" s="46">
        <v>21</v>
      </c>
      <c r="C29" s="46">
        <v>18</v>
      </c>
      <c r="D29" s="46">
        <v>13</v>
      </c>
      <c r="E29" s="46">
        <v>4</v>
      </c>
      <c r="F29" s="46">
        <v>5</v>
      </c>
      <c r="G29" s="46">
        <v>2</v>
      </c>
      <c r="H29" s="46">
        <v>0</v>
      </c>
      <c r="I29" s="47">
        <f>SUM(B29:H29)</f>
        <v>63</v>
      </c>
    </row>
    <row r="30" spans="1:103" ht="17.25" thickTop="1" thickBot="1">
      <c r="A30" s="1">
        <v>2017</v>
      </c>
      <c r="B30" s="46">
        <v>20</v>
      </c>
      <c r="C30" s="46">
        <v>21</v>
      </c>
      <c r="D30" s="46">
        <v>18</v>
      </c>
      <c r="E30" s="46">
        <v>32</v>
      </c>
      <c r="F30" s="46">
        <v>35</v>
      </c>
      <c r="G30" s="46">
        <v>2</v>
      </c>
      <c r="H30" s="46">
        <v>0</v>
      </c>
      <c r="I30" s="47">
        <f>SUM(B30:H30)</f>
        <v>128</v>
      </c>
    </row>
    <row r="31" spans="1:103" ht="15.75" thickTop="1">
      <c r="A31" t="s">
        <v>15</v>
      </c>
      <c r="B31" s="48">
        <f>B30</f>
        <v>20</v>
      </c>
      <c r="C31" s="48">
        <f>C30+B29</f>
        <v>42</v>
      </c>
      <c r="D31" s="48">
        <f>D30+C29+B28</f>
        <v>58</v>
      </c>
      <c r="E31" s="48">
        <f>E30+D29+C28+B27</f>
        <v>94</v>
      </c>
      <c r="F31" s="48">
        <f>F30+E29+D28+C27+B26</f>
        <v>119</v>
      </c>
      <c r="G31" s="48">
        <f>G30+F29+E28+D27+C26</f>
        <v>99</v>
      </c>
      <c r="H31" s="48">
        <f>H30+G29+F28+E27+D26</f>
        <v>97</v>
      </c>
      <c r="I31" s="49">
        <f>B31+C31+D31+E31+F31+G31+H31</f>
        <v>529</v>
      </c>
    </row>
    <row r="32" spans="1:103">
      <c r="A32" t="s">
        <v>16</v>
      </c>
      <c r="B32" s="48">
        <v>150</v>
      </c>
      <c r="C32" s="48">
        <v>158</v>
      </c>
      <c r="D32" s="48">
        <v>167</v>
      </c>
      <c r="E32" s="48">
        <v>172</v>
      </c>
      <c r="F32" s="48">
        <v>173</v>
      </c>
      <c r="G32" s="48">
        <v>170</v>
      </c>
      <c r="H32" s="48">
        <v>168</v>
      </c>
      <c r="I32" s="48">
        <v>1158</v>
      </c>
    </row>
    <row r="33" spans="1:103">
      <c r="A33" t="s">
        <v>17</v>
      </c>
      <c r="B33" s="73">
        <f t="shared" ref="B33:I33" si="2">B31/B32*100</f>
        <v>13.333333333333334</v>
      </c>
      <c r="C33" s="73">
        <f t="shared" si="2"/>
        <v>26.582278481012654</v>
      </c>
      <c r="D33" s="73">
        <f t="shared" si="2"/>
        <v>34.730538922155688</v>
      </c>
      <c r="E33" s="73">
        <f t="shared" si="2"/>
        <v>54.651162790697668</v>
      </c>
      <c r="F33" s="73">
        <f t="shared" si="2"/>
        <v>68.786127167630056</v>
      </c>
      <c r="G33" s="73">
        <f t="shared" si="2"/>
        <v>58.235294117647065</v>
      </c>
      <c r="H33" s="73">
        <f t="shared" si="2"/>
        <v>57.738095238095234</v>
      </c>
      <c r="I33" s="73">
        <f t="shared" si="2"/>
        <v>45.682210708117445</v>
      </c>
    </row>
    <row r="34" spans="1:103">
      <c r="A34" t="s">
        <v>18</v>
      </c>
      <c r="B34" s="52">
        <f t="shared" ref="B34:H34" si="3">B32-B31</f>
        <v>130</v>
      </c>
      <c r="C34" s="52">
        <f t="shared" si="3"/>
        <v>116</v>
      </c>
      <c r="D34" s="52">
        <f t="shared" si="3"/>
        <v>109</v>
      </c>
      <c r="E34" s="52">
        <f t="shared" si="3"/>
        <v>78</v>
      </c>
      <c r="F34" s="52">
        <f t="shared" si="3"/>
        <v>54</v>
      </c>
      <c r="G34" s="52">
        <f t="shared" si="3"/>
        <v>71</v>
      </c>
      <c r="H34" s="52">
        <f t="shared" si="3"/>
        <v>71</v>
      </c>
      <c r="I34" s="52">
        <f>SUM(B34:H34)</f>
        <v>629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37</v>
      </c>
      <c r="E44" s="19">
        <v>42</v>
      </c>
      <c r="F44" s="19">
        <v>40</v>
      </c>
      <c r="G44" s="19">
        <v>29</v>
      </c>
      <c r="H44" s="60"/>
      <c r="I44" s="60">
        <f>SUM(D44:H44)</f>
        <v>148</v>
      </c>
    </row>
    <row r="45" spans="1:103" ht="17.25" thickTop="1" thickBot="1">
      <c r="A45" t="s">
        <v>15</v>
      </c>
      <c r="B45" s="4"/>
      <c r="C45" s="4"/>
      <c r="D45" s="19">
        <f>D44</f>
        <v>37</v>
      </c>
      <c r="E45" s="19">
        <f>E44</f>
        <v>42</v>
      </c>
      <c r="F45" s="19">
        <f>F44</f>
        <v>40</v>
      </c>
      <c r="G45" s="19">
        <f>G44</f>
        <v>29</v>
      </c>
      <c r="H45" s="60"/>
      <c r="I45" s="60">
        <f>SUM(D45:H45)</f>
        <v>148</v>
      </c>
    </row>
    <row r="46" spans="1:103" ht="17.25" thickTop="1" thickBot="1">
      <c r="A46" s="17" t="s">
        <v>16</v>
      </c>
      <c r="B46" s="18"/>
      <c r="C46" s="18"/>
      <c r="D46" s="21">
        <v>169</v>
      </c>
      <c r="E46" s="22">
        <v>173</v>
      </c>
      <c r="F46" s="22">
        <v>174</v>
      </c>
      <c r="G46" s="21">
        <v>173</v>
      </c>
      <c r="H46" s="61"/>
      <c r="I46" s="61">
        <f>SUM(D46:H46)</f>
        <v>689</v>
      </c>
    </row>
    <row r="47" spans="1:103" ht="16.5" thickTop="1" thickBot="1">
      <c r="A47" t="s">
        <v>17</v>
      </c>
      <c r="B47" s="8"/>
      <c r="C47" s="8"/>
      <c r="D47" s="62">
        <f>D45/D46*100</f>
        <v>21.893491124260358</v>
      </c>
      <c r="E47" s="62">
        <f t="shared" ref="E47:I47" si="4">E45/E46*100</f>
        <v>24.277456647398843</v>
      </c>
      <c r="F47" s="62">
        <f t="shared" si="4"/>
        <v>22.988505747126435</v>
      </c>
      <c r="G47" s="62">
        <f t="shared" si="4"/>
        <v>16.76300578034682</v>
      </c>
      <c r="H47" s="62"/>
      <c r="I47" s="62">
        <f t="shared" si="4"/>
        <v>21.480406386066765</v>
      </c>
    </row>
    <row r="48" spans="1:103" ht="15.75" thickTop="1">
      <c r="A48" t="s">
        <v>18</v>
      </c>
      <c r="B48" s="7"/>
      <c r="C48" s="7"/>
      <c r="D48" s="64">
        <f>D46-D45</f>
        <v>132</v>
      </c>
      <c r="E48" s="64">
        <f t="shared" ref="E48:I48" si="5">E46-E45</f>
        <v>131</v>
      </c>
      <c r="F48" s="64">
        <f t="shared" si="5"/>
        <v>134</v>
      </c>
      <c r="G48" s="64">
        <f t="shared" si="5"/>
        <v>144</v>
      </c>
      <c r="H48" s="64"/>
      <c r="I48" s="64">
        <f t="shared" si="5"/>
        <v>541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Y50"/>
  <sheetViews>
    <sheetView topLeftCell="A13" workbookViewId="0">
      <selection activeCell="A38" sqref="A38:CY38"/>
    </sheetView>
  </sheetViews>
  <sheetFormatPr defaultRowHeight="15"/>
  <cols>
    <col min="1" max="1" width="26.140625" customWidth="1"/>
  </cols>
  <sheetData>
    <row r="1" spans="1:103" ht="15.75" thickBot="1">
      <c r="A1" t="s">
        <v>44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106</v>
      </c>
      <c r="E9" s="2">
        <v>106</v>
      </c>
      <c r="F9" s="2">
        <v>83</v>
      </c>
      <c r="G9" s="2">
        <v>0</v>
      </c>
      <c r="H9" s="2">
        <v>0</v>
      </c>
      <c r="I9" s="3">
        <f>SUM(B9:H9)</f>
        <v>295</v>
      </c>
    </row>
    <row r="10" spans="1:103" ht="17.25" thickTop="1" thickBot="1">
      <c r="A10" s="1">
        <v>2015</v>
      </c>
      <c r="B10" s="2">
        <v>77</v>
      </c>
      <c r="C10" s="2">
        <v>72</v>
      </c>
      <c r="D10" s="2">
        <v>100</v>
      </c>
      <c r="E10" s="2">
        <v>7</v>
      </c>
      <c r="F10" s="2">
        <v>0</v>
      </c>
      <c r="G10" s="2">
        <v>0</v>
      </c>
      <c r="H10" s="2">
        <v>0</v>
      </c>
      <c r="I10" s="3">
        <f>SUM(B10:H10)</f>
        <v>256</v>
      </c>
    </row>
    <row r="11" spans="1:103" ht="17.25" thickTop="1" thickBot="1">
      <c r="A11" s="1">
        <v>2016</v>
      </c>
      <c r="B11" s="2">
        <v>22</v>
      </c>
      <c r="C11" s="2">
        <v>2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3">
        <f>SUM(B11:H11)</f>
        <v>25</v>
      </c>
    </row>
    <row r="12" spans="1:103" ht="17.25" thickTop="1" thickBot="1">
      <c r="A12" s="1">
        <v>2017</v>
      </c>
      <c r="B12" s="2">
        <v>43</v>
      </c>
      <c r="C12" s="2">
        <v>18</v>
      </c>
      <c r="D12" s="2">
        <v>5</v>
      </c>
      <c r="E12" s="2">
        <v>7</v>
      </c>
      <c r="F12" s="2">
        <v>1</v>
      </c>
      <c r="G12" s="2">
        <v>0</v>
      </c>
      <c r="H12" s="2">
        <v>0</v>
      </c>
      <c r="I12" s="3">
        <f>SUM(B12:H12)</f>
        <v>74</v>
      </c>
    </row>
    <row r="13" spans="1:103" ht="15.75" thickTop="1">
      <c r="A13" t="s">
        <v>15</v>
      </c>
      <c r="B13" s="4">
        <f>B12</f>
        <v>43</v>
      </c>
      <c r="C13" s="4">
        <f>C12+B11</f>
        <v>40</v>
      </c>
      <c r="D13" s="4">
        <f>D12+C11+B10</f>
        <v>84</v>
      </c>
      <c r="E13" s="4">
        <f>E12+D11+C10+B9</f>
        <v>80</v>
      </c>
      <c r="F13" s="4">
        <f>F12+E11+D10+C9+B8</f>
        <v>101</v>
      </c>
      <c r="G13" s="4">
        <f>G12+F11+E10+D9+C8</f>
        <v>113</v>
      </c>
      <c r="H13" s="4">
        <f>H12+G11+F10+E9+D8</f>
        <v>106</v>
      </c>
      <c r="I13" s="5">
        <f>B13+C13+D13+E13+F13+G13+H13</f>
        <v>567</v>
      </c>
    </row>
    <row r="14" spans="1:103">
      <c r="A14" t="s">
        <v>16</v>
      </c>
      <c r="B14" s="4">
        <v>83</v>
      </c>
      <c r="C14" s="4">
        <v>84</v>
      </c>
      <c r="D14" s="4">
        <v>86</v>
      </c>
      <c r="E14" s="4">
        <v>88</v>
      </c>
      <c r="F14" s="4">
        <v>91</v>
      </c>
      <c r="G14" s="4">
        <v>95</v>
      </c>
      <c r="H14" s="4">
        <v>99</v>
      </c>
      <c r="I14" s="4">
        <v>626</v>
      </c>
    </row>
    <row r="15" spans="1:103">
      <c r="A15" t="s">
        <v>17</v>
      </c>
      <c r="B15" s="9">
        <f t="shared" ref="B15:I15" si="0">B13/B14*100</f>
        <v>51.807228915662648</v>
      </c>
      <c r="C15" s="9">
        <f t="shared" si="0"/>
        <v>47.619047619047613</v>
      </c>
      <c r="D15" s="10">
        <f t="shared" si="0"/>
        <v>97.674418604651152</v>
      </c>
      <c r="E15" s="10">
        <f t="shared" si="0"/>
        <v>90.909090909090907</v>
      </c>
      <c r="F15" s="10">
        <f t="shared" si="0"/>
        <v>110.98901098901099</v>
      </c>
      <c r="G15" s="10">
        <f t="shared" si="0"/>
        <v>118.94736842105263</v>
      </c>
      <c r="H15" s="10">
        <f t="shared" si="0"/>
        <v>107.07070707070707</v>
      </c>
      <c r="I15" s="10">
        <f t="shared" si="0"/>
        <v>90.575079872204483</v>
      </c>
    </row>
    <row r="16" spans="1:103">
      <c r="A16" t="s">
        <v>18</v>
      </c>
      <c r="B16" s="6">
        <f t="shared" ref="B16:C16" si="1">B14-B13</f>
        <v>40</v>
      </c>
      <c r="C16" s="6">
        <f t="shared" si="1"/>
        <v>44</v>
      </c>
      <c r="D16" s="6">
        <f>D14-D13</f>
        <v>2</v>
      </c>
      <c r="E16" s="6">
        <f>E14-E13</f>
        <v>8</v>
      </c>
      <c r="F16" s="6" t="s">
        <v>50</v>
      </c>
      <c r="G16" s="6" t="s">
        <v>50</v>
      </c>
      <c r="H16" s="6" t="s">
        <v>50</v>
      </c>
      <c r="I16" s="6">
        <f>SUM(B16:H16)</f>
        <v>94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69</v>
      </c>
      <c r="E27" s="2">
        <v>86</v>
      </c>
      <c r="F27" s="2">
        <v>75</v>
      </c>
      <c r="G27" s="2">
        <v>0</v>
      </c>
      <c r="H27" s="2">
        <v>0</v>
      </c>
      <c r="I27" s="3">
        <f>SUM(B27:H27)</f>
        <v>230</v>
      </c>
    </row>
    <row r="28" spans="1:103" ht="17.25" thickTop="1" thickBot="1">
      <c r="A28" s="1">
        <v>2015</v>
      </c>
      <c r="B28" s="2">
        <v>22</v>
      </c>
      <c r="C28" s="2">
        <v>39</v>
      </c>
      <c r="D28" s="2">
        <v>51</v>
      </c>
      <c r="E28" s="2">
        <v>22</v>
      </c>
      <c r="F28" s="2">
        <v>4</v>
      </c>
      <c r="G28" s="2">
        <v>0</v>
      </c>
      <c r="H28" s="2">
        <v>0</v>
      </c>
      <c r="I28" s="3">
        <f>SUM(B28:H28)</f>
        <v>138</v>
      </c>
    </row>
    <row r="29" spans="1:103" ht="17.25" thickTop="1" thickBot="1">
      <c r="A29" s="1">
        <v>2016</v>
      </c>
      <c r="B29" s="2">
        <v>11</v>
      </c>
      <c r="C29" s="2">
        <v>11</v>
      </c>
      <c r="D29" s="2">
        <v>4</v>
      </c>
      <c r="E29" s="2">
        <v>5</v>
      </c>
      <c r="F29" s="2">
        <v>1</v>
      </c>
      <c r="G29" s="2">
        <v>0</v>
      </c>
      <c r="H29" s="2">
        <v>0</v>
      </c>
      <c r="I29" s="3">
        <f>SUM(B29:H29)</f>
        <v>32</v>
      </c>
    </row>
    <row r="30" spans="1:103" ht="17.25" thickTop="1" thickBot="1">
      <c r="A30" s="1">
        <v>2017</v>
      </c>
      <c r="B30" s="2">
        <v>21</v>
      </c>
      <c r="C30" s="2">
        <v>24</v>
      </c>
      <c r="D30" s="2">
        <v>4</v>
      </c>
      <c r="E30" s="2">
        <v>8</v>
      </c>
      <c r="F30" s="2">
        <v>7</v>
      </c>
      <c r="G30" s="2">
        <v>2</v>
      </c>
      <c r="H30" s="2">
        <v>0</v>
      </c>
      <c r="I30" s="2">
        <f>SUM(B30:H30)</f>
        <v>66</v>
      </c>
    </row>
    <row r="31" spans="1:103" ht="15.75" thickTop="1">
      <c r="A31" t="s">
        <v>15</v>
      </c>
      <c r="B31" s="4">
        <f>B30</f>
        <v>21</v>
      </c>
      <c r="C31" s="4">
        <f>C30+B29</f>
        <v>35</v>
      </c>
      <c r="D31" s="4">
        <f>D30+C29+B28</f>
        <v>37</v>
      </c>
      <c r="E31" s="4">
        <f>E30+D29+C28+B27</f>
        <v>51</v>
      </c>
      <c r="F31" s="4">
        <f>F30+E29+D28+C27+B26</f>
        <v>63</v>
      </c>
      <c r="G31" s="4">
        <f>G30+F29+E28+D27+C26</f>
        <v>94</v>
      </c>
      <c r="H31" s="4">
        <f>H30+G29+F28+E27+D26</f>
        <v>90</v>
      </c>
      <c r="I31" s="5">
        <f>B31+C31+D31+E31+F31+G31+H31</f>
        <v>391</v>
      </c>
    </row>
    <row r="32" spans="1:103">
      <c r="A32" t="s">
        <v>16</v>
      </c>
      <c r="B32" s="4">
        <v>83</v>
      </c>
      <c r="C32" s="4">
        <v>84</v>
      </c>
      <c r="D32" s="4">
        <v>86</v>
      </c>
      <c r="E32" s="4">
        <v>88</v>
      </c>
      <c r="F32" s="4">
        <v>91</v>
      </c>
      <c r="G32" s="4">
        <v>95</v>
      </c>
      <c r="H32" s="4">
        <v>99</v>
      </c>
      <c r="I32" s="4">
        <v>626</v>
      </c>
    </row>
    <row r="33" spans="1:103">
      <c r="A33" t="s">
        <v>17</v>
      </c>
      <c r="B33" s="9">
        <f t="shared" ref="B33:I33" si="2">B31/B32*100</f>
        <v>25.301204819277107</v>
      </c>
      <c r="C33" s="9">
        <f t="shared" si="2"/>
        <v>41.666666666666671</v>
      </c>
      <c r="D33" s="9">
        <f t="shared" si="2"/>
        <v>43.02325581395349</v>
      </c>
      <c r="E33" s="9">
        <f t="shared" si="2"/>
        <v>57.95454545454546</v>
      </c>
      <c r="F33" s="9">
        <f t="shared" si="2"/>
        <v>69.230769230769226</v>
      </c>
      <c r="G33" s="10">
        <f t="shared" si="2"/>
        <v>98.94736842105263</v>
      </c>
      <c r="H33" s="10">
        <f t="shared" si="2"/>
        <v>90.909090909090907</v>
      </c>
      <c r="I33" s="9">
        <f t="shared" si="2"/>
        <v>62.460063897763575</v>
      </c>
    </row>
    <row r="34" spans="1:103">
      <c r="A34" t="s">
        <v>18</v>
      </c>
      <c r="B34" s="7">
        <f t="shared" ref="B34:H34" si="3">B32-B31</f>
        <v>62</v>
      </c>
      <c r="C34" s="7">
        <f t="shared" si="3"/>
        <v>49</v>
      </c>
      <c r="D34" s="7">
        <f t="shared" si="3"/>
        <v>49</v>
      </c>
      <c r="E34" s="7">
        <f t="shared" si="3"/>
        <v>37</v>
      </c>
      <c r="F34" s="7">
        <f t="shared" si="3"/>
        <v>28</v>
      </c>
      <c r="G34" s="7">
        <f t="shared" si="3"/>
        <v>1</v>
      </c>
      <c r="H34" s="7">
        <f t="shared" si="3"/>
        <v>9</v>
      </c>
      <c r="I34" s="7">
        <f>SUM(B34:H34)</f>
        <v>235</v>
      </c>
    </row>
    <row r="36" spans="1:103">
      <c r="A36" t="s">
        <v>51</v>
      </c>
      <c r="G36" s="16"/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23</v>
      </c>
      <c r="E44" s="19">
        <v>36</v>
      </c>
      <c r="F44" s="19">
        <v>29</v>
      </c>
      <c r="G44" s="19">
        <v>5</v>
      </c>
      <c r="H44" s="26"/>
      <c r="I44" s="26">
        <f>SUM(D44:H44)</f>
        <v>93</v>
      </c>
    </row>
    <row r="45" spans="1:103" ht="17.25" thickTop="1" thickBot="1">
      <c r="A45" t="s">
        <v>15</v>
      </c>
      <c r="B45" s="4"/>
      <c r="C45" s="4"/>
      <c r="D45" s="19">
        <f>D44</f>
        <v>23</v>
      </c>
      <c r="E45" s="19">
        <f>E44</f>
        <v>36</v>
      </c>
      <c r="F45" s="19">
        <f>F44</f>
        <v>29</v>
      </c>
      <c r="G45" s="19">
        <f>G44</f>
        <v>5</v>
      </c>
      <c r="H45" s="26"/>
      <c r="I45" s="26">
        <f>SUM(D45:H45)</f>
        <v>93</v>
      </c>
    </row>
    <row r="46" spans="1:103" ht="17.25" thickTop="1" thickBot="1">
      <c r="A46" s="17" t="s">
        <v>16</v>
      </c>
      <c r="B46" s="18"/>
      <c r="C46" s="18"/>
      <c r="D46" s="21">
        <v>97</v>
      </c>
      <c r="E46" s="22">
        <v>100</v>
      </c>
      <c r="F46" s="22">
        <v>100</v>
      </c>
      <c r="G46" s="21">
        <v>101</v>
      </c>
      <c r="H46" s="27"/>
      <c r="I46" s="27">
        <f>SUM(D46:H46)</f>
        <v>398</v>
      </c>
    </row>
    <row r="47" spans="1:103" ht="16.5" thickTop="1" thickBot="1">
      <c r="A47" t="s">
        <v>17</v>
      </c>
      <c r="B47" s="8"/>
      <c r="C47" s="8"/>
      <c r="D47" s="55">
        <f>D45/D46*100</f>
        <v>23.711340206185564</v>
      </c>
      <c r="E47" s="55">
        <f t="shared" ref="E47:I47" si="4">E45/E46*100</f>
        <v>36</v>
      </c>
      <c r="F47" s="55">
        <f t="shared" si="4"/>
        <v>28.999999999999996</v>
      </c>
      <c r="G47" s="55">
        <f t="shared" si="4"/>
        <v>4.9504950495049505</v>
      </c>
      <c r="H47" s="55"/>
      <c r="I47" s="55">
        <f t="shared" si="4"/>
        <v>23.366834170854272</v>
      </c>
    </row>
    <row r="48" spans="1:103" ht="15.75" thickTop="1">
      <c r="A48" t="s">
        <v>18</v>
      </c>
      <c r="B48" s="7"/>
      <c r="C48" s="7"/>
      <c r="D48" s="56">
        <f>D46-D45</f>
        <v>74</v>
      </c>
      <c r="E48" s="56">
        <f t="shared" ref="E48:I48" si="5">E46-E45</f>
        <v>64</v>
      </c>
      <c r="F48" s="56">
        <f t="shared" si="5"/>
        <v>71</v>
      </c>
      <c r="G48" s="56">
        <f t="shared" si="5"/>
        <v>96</v>
      </c>
      <c r="H48" s="56"/>
      <c r="I48" s="56">
        <f t="shared" si="5"/>
        <v>305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Y50"/>
  <sheetViews>
    <sheetView topLeftCell="A16" zoomScaleNormal="100" workbookViewId="0">
      <selection activeCell="B26" sqref="B26:I34"/>
    </sheetView>
  </sheetViews>
  <sheetFormatPr defaultRowHeight="15"/>
  <cols>
    <col min="1" max="1" width="25.42578125" customWidth="1"/>
  </cols>
  <sheetData>
    <row r="1" spans="1:103" ht="15.75" thickBot="1">
      <c r="A1" t="s">
        <v>45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105</v>
      </c>
      <c r="E9" s="46">
        <v>72</v>
      </c>
      <c r="F9" s="46">
        <v>105</v>
      </c>
      <c r="G9" s="46">
        <v>0</v>
      </c>
      <c r="H9" s="46">
        <v>0</v>
      </c>
      <c r="I9" s="47">
        <f>SUM(B9:H9)</f>
        <v>282</v>
      </c>
    </row>
    <row r="10" spans="1:103" ht="17.25" thickTop="1" thickBot="1">
      <c r="A10" s="1">
        <v>2015</v>
      </c>
      <c r="B10" s="46">
        <v>116</v>
      </c>
      <c r="C10" s="46">
        <v>65</v>
      </c>
      <c r="D10" s="46">
        <v>45</v>
      </c>
      <c r="E10" s="46">
        <v>5</v>
      </c>
      <c r="F10" s="46">
        <v>0</v>
      </c>
      <c r="G10" s="46">
        <v>0</v>
      </c>
      <c r="H10" s="46">
        <v>0</v>
      </c>
      <c r="I10" s="47">
        <f>SUM(B10:H10)</f>
        <v>231</v>
      </c>
    </row>
    <row r="11" spans="1:103" ht="17.25" thickTop="1" thickBot="1">
      <c r="A11" s="1">
        <v>2016</v>
      </c>
      <c r="B11" s="46">
        <v>68</v>
      </c>
      <c r="C11" s="46">
        <v>5</v>
      </c>
      <c r="D11" s="46">
        <v>0</v>
      </c>
      <c r="E11" s="46">
        <v>4</v>
      </c>
      <c r="F11" s="46">
        <v>1</v>
      </c>
      <c r="G11" s="46">
        <v>0</v>
      </c>
      <c r="H11" s="46">
        <v>0</v>
      </c>
      <c r="I11" s="47">
        <f>SUM(B11:H11)</f>
        <v>78</v>
      </c>
    </row>
    <row r="12" spans="1:103" ht="17.25" thickTop="1" thickBot="1">
      <c r="A12" s="1">
        <v>2017</v>
      </c>
      <c r="B12" s="46">
        <v>23</v>
      </c>
      <c r="C12" s="46">
        <v>5</v>
      </c>
      <c r="D12" s="46">
        <v>1</v>
      </c>
      <c r="E12" s="46">
        <v>1</v>
      </c>
      <c r="F12" s="46">
        <v>0</v>
      </c>
      <c r="G12" s="46">
        <v>0</v>
      </c>
      <c r="H12" s="46">
        <v>0</v>
      </c>
      <c r="I12" s="47">
        <f>SUM(B12:H12)</f>
        <v>30</v>
      </c>
    </row>
    <row r="13" spans="1:103" ht="15.75" thickTop="1">
      <c r="A13" t="s">
        <v>15</v>
      </c>
      <c r="B13" s="48">
        <f>B12</f>
        <v>23</v>
      </c>
      <c r="C13" s="48">
        <f>C12+B11</f>
        <v>73</v>
      </c>
      <c r="D13" s="48">
        <f>D12+C11+B10</f>
        <v>122</v>
      </c>
      <c r="E13" s="48">
        <f>E12+D11+C10+B9</f>
        <v>66</v>
      </c>
      <c r="F13" s="48">
        <f>F12+E11+D10+C9+B8</f>
        <v>49</v>
      </c>
      <c r="G13" s="48">
        <f>G12+F11+E10+D9+C8</f>
        <v>111</v>
      </c>
      <c r="H13" s="48">
        <f>H12+G11+F10+E9+D8</f>
        <v>72</v>
      </c>
      <c r="I13" s="49">
        <f>B13+C13+D13+E13+F13+G13+H13</f>
        <v>516</v>
      </c>
    </row>
    <row r="14" spans="1:103">
      <c r="A14" t="s">
        <v>16</v>
      </c>
      <c r="B14" s="48">
        <v>84</v>
      </c>
      <c r="C14" s="48">
        <v>87</v>
      </c>
      <c r="D14" s="48">
        <v>91</v>
      </c>
      <c r="E14" s="48">
        <v>93</v>
      </c>
      <c r="F14" s="48">
        <v>92</v>
      </c>
      <c r="G14" s="48">
        <v>90</v>
      </c>
      <c r="H14" s="48">
        <v>89</v>
      </c>
      <c r="I14" s="48">
        <v>626</v>
      </c>
    </row>
    <row r="15" spans="1:103">
      <c r="A15" t="s">
        <v>17</v>
      </c>
      <c r="B15" s="73">
        <f t="shared" ref="B15:I15" si="0">B13/B14*100</f>
        <v>27.380952380952383</v>
      </c>
      <c r="C15" s="51">
        <f t="shared" si="0"/>
        <v>83.908045977011497</v>
      </c>
      <c r="D15" s="51">
        <f t="shared" si="0"/>
        <v>134.06593406593404</v>
      </c>
      <c r="E15" s="50">
        <f t="shared" si="0"/>
        <v>70.967741935483872</v>
      </c>
      <c r="F15" s="50">
        <f t="shared" si="0"/>
        <v>53.260869565217398</v>
      </c>
      <c r="G15" s="51">
        <f t="shared" si="0"/>
        <v>123.33333333333334</v>
      </c>
      <c r="H15" s="51">
        <f t="shared" si="0"/>
        <v>80.898876404494374</v>
      </c>
      <c r="I15" s="51">
        <f t="shared" si="0"/>
        <v>82.428115015974441</v>
      </c>
    </row>
    <row r="16" spans="1:103">
      <c r="A16" t="s">
        <v>18</v>
      </c>
      <c r="B16" s="52">
        <f t="shared" ref="B16:H16" si="1">B14-B13</f>
        <v>61</v>
      </c>
      <c r="C16" s="52">
        <f t="shared" si="1"/>
        <v>14</v>
      </c>
      <c r="D16" s="52" t="s">
        <v>50</v>
      </c>
      <c r="E16" s="52">
        <f>E14-E13</f>
        <v>27</v>
      </c>
      <c r="F16" s="52">
        <f>F14-F13</f>
        <v>43</v>
      </c>
      <c r="G16" s="52" t="s">
        <v>50</v>
      </c>
      <c r="H16" s="52">
        <f t="shared" si="1"/>
        <v>17</v>
      </c>
      <c r="I16" s="52">
        <f>SUM(B16:H16)</f>
        <v>162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54</v>
      </c>
      <c r="E27" s="46">
        <v>91</v>
      </c>
      <c r="F27" s="46">
        <v>104</v>
      </c>
      <c r="G27" s="46">
        <v>0</v>
      </c>
      <c r="H27" s="46">
        <v>0</v>
      </c>
      <c r="I27" s="47">
        <f>SUM(B27:H27)</f>
        <v>249</v>
      </c>
    </row>
    <row r="28" spans="1:103" ht="17.25" thickTop="1" thickBot="1">
      <c r="A28" s="1">
        <v>2015</v>
      </c>
      <c r="B28" s="46">
        <v>17</v>
      </c>
      <c r="C28" s="46">
        <v>73</v>
      </c>
      <c r="D28" s="46">
        <v>82</v>
      </c>
      <c r="E28" s="46">
        <v>33</v>
      </c>
      <c r="F28" s="46">
        <v>10</v>
      </c>
      <c r="G28" s="46">
        <v>0</v>
      </c>
      <c r="H28" s="46">
        <v>0</v>
      </c>
      <c r="I28" s="47">
        <f>SUM(B28:H28)</f>
        <v>215</v>
      </c>
    </row>
    <row r="29" spans="1:103" ht="17.25" thickTop="1" thickBot="1">
      <c r="A29" s="1">
        <v>2016</v>
      </c>
      <c r="B29" s="46">
        <v>34</v>
      </c>
      <c r="C29" s="46">
        <v>10</v>
      </c>
      <c r="D29" s="46">
        <v>1</v>
      </c>
      <c r="E29" s="46">
        <v>2</v>
      </c>
      <c r="F29" s="46">
        <v>1</v>
      </c>
      <c r="G29" s="46">
        <v>2</v>
      </c>
      <c r="H29" s="46">
        <v>0</v>
      </c>
      <c r="I29" s="47">
        <f>SUM(B29:H29)</f>
        <v>50</v>
      </c>
    </row>
    <row r="30" spans="1:103" ht="17.25" thickTop="1" thickBot="1">
      <c r="A30" s="1">
        <v>2017</v>
      </c>
      <c r="B30" s="46">
        <v>29</v>
      </c>
      <c r="C30" s="46">
        <v>22</v>
      </c>
      <c r="D30" s="46">
        <v>1</v>
      </c>
      <c r="E30" s="46">
        <v>3</v>
      </c>
      <c r="F30" s="46">
        <v>3</v>
      </c>
      <c r="G30" s="46">
        <v>3</v>
      </c>
      <c r="H30" s="46">
        <v>0</v>
      </c>
      <c r="I30" s="47">
        <f>SUM(B30:H30)</f>
        <v>61</v>
      </c>
    </row>
    <row r="31" spans="1:103" ht="15.75" thickTop="1">
      <c r="A31" t="s">
        <v>15</v>
      </c>
      <c r="B31" s="48">
        <f>B30</f>
        <v>29</v>
      </c>
      <c r="C31" s="48">
        <f>C30+B29</f>
        <v>56</v>
      </c>
      <c r="D31" s="48">
        <f>D30+C29+B28</f>
        <v>28</v>
      </c>
      <c r="E31" s="48">
        <f>E30+D29+C28+B27</f>
        <v>77</v>
      </c>
      <c r="F31" s="48">
        <f>F30+E29+D28+C27+B26</f>
        <v>87</v>
      </c>
      <c r="G31" s="48">
        <f>G30+F29+E28+D27+C26</f>
        <v>91</v>
      </c>
      <c r="H31" s="48">
        <f>H30+G29+F28+E27+D26</f>
        <v>103</v>
      </c>
      <c r="I31" s="49">
        <f>B31+C31+D31+E31+F31+G31+H31</f>
        <v>471</v>
      </c>
    </row>
    <row r="32" spans="1:103">
      <c r="A32" t="s">
        <v>16</v>
      </c>
      <c r="B32" s="48">
        <v>84</v>
      </c>
      <c r="C32" s="48">
        <v>87</v>
      </c>
      <c r="D32" s="48">
        <v>91</v>
      </c>
      <c r="E32" s="48">
        <v>93</v>
      </c>
      <c r="F32" s="48">
        <v>92</v>
      </c>
      <c r="G32" s="48">
        <v>90</v>
      </c>
      <c r="H32" s="48">
        <v>89</v>
      </c>
      <c r="I32" s="48">
        <v>626</v>
      </c>
    </row>
    <row r="33" spans="1:103">
      <c r="A33" t="s">
        <v>17</v>
      </c>
      <c r="B33" s="73">
        <f t="shared" ref="B33:I33" si="2">B31/B32*100</f>
        <v>34.523809523809526</v>
      </c>
      <c r="C33" s="73">
        <f t="shared" si="2"/>
        <v>64.367816091954026</v>
      </c>
      <c r="D33" s="73">
        <f t="shared" si="2"/>
        <v>30.76923076923077</v>
      </c>
      <c r="E33" s="51">
        <f t="shared" si="2"/>
        <v>82.795698924731184</v>
      </c>
      <c r="F33" s="51">
        <f t="shared" si="2"/>
        <v>94.565217391304344</v>
      </c>
      <c r="G33" s="51">
        <f t="shared" si="2"/>
        <v>101.11111111111111</v>
      </c>
      <c r="H33" s="51">
        <f t="shared" si="2"/>
        <v>115.73033707865167</v>
      </c>
      <c r="I33" s="73">
        <f t="shared" si="2"/>
        <v>75.239616613418519</v>
      </c>
    </row>
    <row r="34" spans="1:103">
      <c r="A34" t="s">
        <v>18</v>
      </c>
      <c r="B34" s="52">
        <f t="shared" ref="B34:F34" si="3">B32-B31</f>
        <v>55</v>
      </c>
      <c r="C34" s="52">
        <f t="shared" si="3"/>
        <v>31</v>
      </c>
      <c r="D34" s="52">
        <f t="shared" si="3"/>
        <v>63</v>
      </c>
      <c r="E34" s="52">
        <f t="shared" si="3"/>
        <v>16</v>
      </c>
      <c r="F34" s="52">
        <f t="shared" si="3"/>
        <v>5</v>
      </c>
      <c r="G34" s="52" t="s">
        <v>50</v>
      </c>
      <c r="H34" s="52" t="s">
        <v>50</v>
      </c>
      <c r="I34" s="52">
        <f>SUM(B34:H34)</f>
        <v>170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26</v>
      </c>
      <c r="E44" s="19">
        <v>71</v>
      </c>
      <c r="F44" s="19">
        <v>69</v>
      </c>
      <c r="G44" s="19">
        <v>6</v>
      </c>
      <c r="H44" s="67"/>
      <c r="I44" s="67">
        <f>SUM(D44:H44)</f>
        <v>172</v>
      </c>
    </row>
    <row r="45" spans="1:103" ht="17.25" thickTop="1" thickBot="1">
      <c r="A45" t="s">
        <v>15</v>
      </c>
      <c r="B45" s="4"/>
      <c r="C45" s="4"/>
      <c r="D45" s="19">
        <f>D44</f>
        <v>26</v>
      </c>
      <c r="E45" s="19">
        <f>E44</f>
        <v>71</v>
      </c>
      <c r="F45" s="19">
        <f>F44</f>
        <v>69</v>
      </c>
      <c r="G45" s="19">
        <v>6</v>
      </c>
      <c r="H45" s="67"/>
      <c r="I45" s="67">
        <f>SUM(D45:H45)</f>
        <v>172</v>
      </c>
    </row>
    <row r="46" spans="1:103" ht="17.25" thickTop="1" thickBot="1">
      <c r="A46" s="17" t="s">
        <v>16</v>
      </c>
      <c r="B46" s="18"/>
      <c r="C46" s="18"/>
      <c r="D46" s="21">
        <v>91</v>
      </c>
      <c r="E46" s="22">
        <v>93</v>
      </c>
      <c r="F46" s="22">
        <v>92</v>
      </c>
      <c r="G46" s="21">
        <v>91</v>
      </c>
      <c r="H46" s="32"/>
      <c r="I46" s="32">
        <f>SUM(D46:H46)</f>
        <v>367</v>
      </c>
    </row>
    <row r="47" spans="1:103" ht="16.5" thickTop="1" thickBot="1">
      <c r="A47" t="s">
        <v>17</v>
      </c>
      <c r="B47" s="8"/>
      <c r="C47" s="8"/>
      <c r="D47" s="54">
        <f>D45/D46*100</f>
        <v>28.571428571428569</v>
      </c>
      <c r="E47" s="54">
        <f t="shared" ref="E47:I47" si="4">E45/E46*100</f>
        <v>76.344086021505376</v>
      </c>
      <c r="F47" s="54">
        <f t="shared" si="4"/>
        <v>75</v>
      </c>
      <c r="G47" s="54">
        <f t="shared" si="4"/>
        <v>6.593406593406594</v>
      </c>
      <c r="H47" s="54"/>
      <c r="I47" s="54">
        <f t="shared" si="4"/>
        <v>46.866485013623979</v>
      </c>
    </row>
    <row r="48" spans="1:103" ht="15.75" thickTop="1">
      <c r="A48" t="s">
        <v>18</v>
      </c>
      <c r="B48" s="7"/>
      <c r="C48" s="7"/>
      <c r="D48" s="48">
        <f>D46-D45</f>
        <v>65</v>
      </c>
      <c r="E48" s="48">
        <f t="shared" ref="E48:I48" si="5">E46-E45</f>
        <v>22</v>
      </c>
      <c r="F48" s="48">
        <f t="shared" si="5"/>
        <v>23</v>
      </c>
      <c r="G48" s="48">
        <f t="shared" si="5"/>
        <v>85</v>
      </c>
      <c r="H48" s="48"/>
      <c r="I48" s="48">
        <f t="shared" si="5"/>
        <v>195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Y50"/>
  <sheetViews>
    <sheetView topLeftCell="A22" zoomScaleNormal="100" workbookViewId="0">
      <selection activeCell="A38" sqref="A38:CY38"/>
    </sheetView>
  </sheetViews>
  <sheetFormatPr defaultRowHeight="15"/>
  <cols>
    <col min="1" max="1" width="24.85546875" customWidth="1"/>
  </cols>
  <sheetData>
    <row r="1" spans="1:103" ht="15.75" thickBot="1">
      <c r="A1" t="s">
        <v>46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67</v>
      </c>
      <c r="E9" s="46">
        <v>68</v>
      </c>
      <c r="F9" s="46">
        <v>74</v>
      </c>
      <c r="G9" s="46">
        <v>0</v>
      </c>
      <c r="H9" s="46">
        <v>0</v>
      </c>
      <c r="I9" s="47">
        <f>SUM(B9:H9)</f>
        <v>209</v>
      </c>
    </row>
    <row r="10" spans="1:103" ht="17.25" thickTop="1" thickBot="1">
      <c r="A10" s="1">
        <v>2015</v>
      </c>
      <c r="B10" s="46">
        <v>69</v>
      </c>
      <c r="C10" s="46">
        <v>63</v>
      </c>
      <c r="D10" s="46">
        <v>71</v>
      </c>
      <c r="E10" s="46">
        <v>2</v>
      </c>
      <c r="F10" s="46">
        <v>0</v>
      </c>
      <c r="G10" s="46">
        <v>0</v>
      </c>
      <c r="H10" s="46">
        <v>0</v>
      </c>
      <c r="I10" s="47">
        <f>SUM(B10:H10)</f>
        <v>205</v>
      </c>
    </row>
    <row r="11" spans="1:103" ht="17.25" thickTop="1" thickBot="1">
      <c r="A11" s="1">
        <v>2016</v>
      </c>
      <c r="B11" s="46">
        <v>61</v>
      </c>
      <c r="C11" s="46">
        <v>13</v>
      </c>
      <c r="D11" s="46">
        <v>8</v>
      </c>
      <c r="E11" s="46">
        <v>11</v>
      </c>
      <c r="F11" s="46">
        <v>3</v>
      </c>
      <c r="G11" s="46">
        <v>0</v>
      </c>
      <c r="H11" s="46">
        <v>0</v>
      </c>
      <c r="I11" s="47">
        <f>SUM(B11:H11)</f>
        <v>96</v>
      </c>
    </row>
    <row r="12" spans="1:103" ht="17.25" thickTop="1" thickBot="1">
      <c r="A12" s="1">
        <v>2017</v>
      </c>
      <c r="B12" s="46">
        <v>29</v>
      </c>
      <c r="C12" s="46">
        <v>8</v>
      </c>
      <c r="D12" s="46">
        <v>3</v>
      </c>
      <c r="E12" s="46">
        <v>5</v>
      </c>
      <c r="F12" s="46">
        <v>6</v>
      </c>
      <c r="G12" s="46">
        <v>0</v>
      </c>
      <c r="H12" s="46">
        <v>0</v>
      </c>
      <c r="I12" s="47">
        <f>SUM(B12:H12)</f>
        <v>51</v>
      </c>
    </row>
    <row r="13" spans="1:103" ht="15.75" thickTop="1">
      <c r="A13" t="s">
        <v>15</v>
      </c>
      <c r="B13" s="48">
        <f>B12</f>
        <v>29</v>
      </c>
      <c r="C13" s="48">
        <f>C12+B11</f>
        <v>69</v>
      </c>
      <c r="D13" s="48">
        <f>D12+C11+B10</f>
        <v>85</v>
      </c>
      <c r="E13" s="48">
        <f>E12+D11+C10+B9</f>
        <v>76</v>
      </c>
      <c r="F13" s="48">
        <f>F12+E11+D10+C9+B8</f>
        <v>88</v>
      </c>
      <c r="G13" s="48">
        <f>G12+F11+E10+D9+C8</f>
        <v>72</v>
      </c>
      <c r="H13" s="48">
        <f>H12+G11+F10+E9+D8</f>
        <v>68</v>
      </c>
      <c r="I13" s="49">
        <f>B13+C13+D13+E13+F13+G13+H13</f>
        <v>487</v>
      </c>
    </row>
    <row r="14" spans="1:103">
      <c r="A14" t="s">
        <v>16</v>
      </c>
      <c r="B14" s="48">
        <v>77</v>
      </c>
      <c r="C14" s="48">
        <v>80</v>
      </c>
      <c r="D14" s="48">
        <v>84</v>
      </c>
      <c r="E14" s="48">
        <v>86</v>
      </c>
      <c r="F14" s="48">
        <v>86</v>
      </c>
      <c r="G14" s="48">
        <v>85</v>
      </c>
      <c r="H14" s="48">
        <v>84</v>
      </c>
      <c r="I14" s="48">
        <v>582</v>
      </c>
    </row>
    <row r="15" spans="1:103">
      <c r="A15" t="s">
        <v>17</v>
      </c>
      <c r="B15" s="73">
        <f t="shared" ref="B15:I15" si="0">B13/B14*100</f>
        <v>37.662337662337663</v>
      </c>
      <c r="C15" s="51">
        <f t="shared" si="0"/>
        <v>86.25</v>
      </c>
      <c r="D15" s="51">
        <f t="shared" si="0"/>
        <v>101.19047619047619</v>
      </c>
      <c r="E15" s="51">
        <f t="shared" si="0"/>
        <v>88.372093023255815</v>
      </c>
      <c r="F15" s="51">
        <f t="shared" si="0"/>
        <v>102.32558139534885</v>
      </c>
      <c r="G15" s="51">
        <f t="shared" si="0"/>
        <v>84.705882352941174</v>
      </c>
      <c r="H15" s="51">
        <f t="shared" si="0"/>
        <v>80.952380952380949</v>
      </c>
      <c r="I15" s="51">
        <f t="shared" si="0"/>
        <v>83.67697594501719</v>
      </c>
    </row>
    <row r="16" spans="1:103">
      <c r="A16" t="s">
        <v>18</v>
      </c>
      <c r="B16" s="52">
        <f t="shared" ref="B16:H16" si="1">B14-B13</f>
        <v>48</v>
      </c>
      <c r="C16" s="52">
        <f t="shared" si="1"/>
        <v>11</v>
      </c>
      <c r="D16" s="52">
        <v>0</v>
      </c>
      <c r="E16" s="52">
        <f>E14-E13</f>
        <v>10</v>
      </c>
      <c r="F16" s="52" t="s">
        <v>50</v>
      </c>
      <c r="G16" s="52">
        <f t="shared" si="1"/>
        <v>13</v>
      </c>
      <c r="H16" s="52">
        <f t="shared" si="1"/>
        <v>16</v>
      </c>
      <c r="I16" s="52">
        <f>SUM(B16:H16)</f>
        <v>98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65</v>
      </c>
      <c r="E27" s="46">
        <v>79</v>
      </c>
      <c r="F27" s="46">
        <v>70</v>
      </c>
      <c r="G27" s="46">
        <v>0</v>
      </c>
      <c r="H27" s="46">
        <v>0</v>
      </c>
      <c r="I27" s="46">
        <v>214</v>
      </c>
    </row>
    <row r="28" spans="1:103" ht="17.25" thickTop="1" thickBot="1">
      <c r="A28" s="1">
        <v>2015</v>
      </c>
      <c r="B28" s="46">
        <v>7</v>
      </c>
      <c r="C28" s="46">
        <v>13</v>
      </c>
      <c r="D28" s="46">
        <v>43</v>
      </c>
      <c r="E28" s="46">
        <v>35</v>
      </c>
      <c r="F28" s="46">
        <v>22</v>
      </c>
      <c r="G28" s="46">
        <v>7</v>
      </c>
      <c r="H28" s="46">
        <v>1</v>
      </c>
      <c r="I28" s="46">
        <v>128</v>
      </c>
    </row>
    <row r="29" spans="1:103" ht="17.25" thickTop="1" thickBot="1">
      <c r="A29" s="1">
        <v>2016</v>
      </c>
      <c r="B29" s="46">
        <v>12</v>
      </c>
      <c r="C29" s="46">
        <v>23</v>
      </c>
      <c r="D29" s="46">
        <v>7</v>
      </c>
      <c r="E29" s="46">
        <v>10</v>
      </c>
      <c r="F29" s="46">
        <v>2</v>
      </c>
      <c r="G29" s="46">
        <v>6</v>
      </c>
      <c r="H29" s="46">
        <v>0</v>
      </c>
      <c r="I29" s="46">
        <v>60</v>
      </c>
    </row>
    <row r="30" spans="1:103" ht="17.25" thickTop="1" thickBot="1">
      <c r="A30" s="1">
        <v>2017</v>
      </c>
      <c r="B30" s="46">
        <v>16</v>
      </c>
      <c r="C30" s="46">
        <v>10</v>
      </c>
      <c r="D30" s="46">
        <v>4</v>
      </c>
      <c r="E30" s="46">
        <v>7</v>
      </c>
      <c r="F30" s="46">
        <v>3</v>
      </c>
      <c r="G30" s="46">
        <v>1</v>
      </c>
      <c r="H30" s="46">
        <v>0</v>
      </c>
      <c r="I30" s="46">
        <f>SUM(B30:H30)</f>
        <v>41</v>
      </c>
    </row>
    <row r="31" spans="1:103" ht="15.75" thickTop="1">
      <c r="A31" t="s">
        <v>15</v>
      </c>
      <c r="B31" s="48">
        <f>B30</f>
        <v>16</v>
      </c>
      <c r="C31" s="48">
        <f>C30+B29</f>
        <v>22</v>
      </c>
      <c r="D31" s="48">
        <f>D30+C29+B28</f>
        <v>34</v>
      </c>
      <c r="E31" s="48">
        <f>E30+D29+C28+B27</f>
        <v>27</v>
      </c>
      <c r="F31" s="48">
        <f>F30+E29+D28+C27+B26</f>
        <v>56</v>
      </c>
      <c r="G31" s="48">
        <f>G30+F29+E28+D27+C26</f>
        <v>103</v>
      </c>
      <c r="H31" s="48">
        <f>H30+G29+F28+E27+D26</f>
        <v>107</v>
      </c>
      <c r="I31" s="49">
        <f>B31+C31+D31+E31+F31+G31+H31</f>
        <v>365</v>
      </c>
    </row>
    <row r="32" spans="1:103">
      <c r="A32" t="s">
        <v>16</v>
      </c>
      <c r="B32" s="48">
        <v>77</v>
      </c>
      <c r="C32" s="48">
        <v>80</v>
      </c>
      <c r="D32" s="48">
        <v>84</v>
      </c>
      <c r="E32" s="48">
        <v>86</v>
      </c>
      <c r="F32" s="48">
        <v>86</v>
      </c>
      <c r="G32" s="48">
        <v>85</v>
      </c>
      <c r="H32" s="48">
        <v>84</v>
      </c>
      <c r="I32" s="48">
        <v>582</v>
      </c>
    </row>
    <row r="33" spans="1:103">
      <c r="A33" t="s">
        <v>17</v>
      </c>
      <c r="B33" s="73">
        <f t="shared" ref="B33:I33" si="2">B31/B32*100</f>
        <v>20.779220779220779</v>
      </c>
      <c r="C33" s="73">
        <f t="shared" si="2"/>
        <v>27.500000000000004</v>
      </c>
      <c r="D33" s="73">
        <f t="shared" si="2"/>
        <v>40.476190476190474</v>
      </c>
      <c r="E33" s="73">
        <f t="shared" si="2"/>
        <v>31.395348837209301</v>
      </c>
      <c r="F33" s="73">
        <f t="shared" si="2"/>
        <v>65.116279069767444</v>
      </c>
      <c r="G33" s="51">
        <f t="shared" si="2"/>
        <v>121.17647058823529</v>
      </c>
      <c r="H33" s="51">
        <f t="shared" si="2"/>
        <v>127.38095238095238</v>
      </c>
      <c r="I33" s="73">
        <f t="shared" si="2"/>
        <v>62.714776632302403</v>
      </c>
    </row>
    <row r="34" spans="1:103">
      <c r="A34" t="s">
        <v>18</v>
      </c>
      <c r="B34" s="52">
        <f t="shared" ref="B34:F34" si="3">B32-B31</f>
        <v>61</v>
      </c>
      <c r="C34" s="52">
        <f t="shared" si="3"/>
        <v>58</v>
      </c>
      <c r="D34" s="52">
        <f t="shared" si="3"/>
        <v>50</v>
      </c>
      <c r="E34" s="52">
        <f t="shared" si="3"/>
        <v>59</v>
      </c>
      <c r="F34" s="52">
        <f t="shared" si="3"/>
        <v>30</v>
      </c>
      <c r="G34" s="52" t="s">
        <v>50</v>
      </c>
      <c r="H34" s="52" t="s">
        <v>50</v>
      </c>
      <c r="I34" s="52">
        <f>SUM(B34:H34)</f>
        <v>258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3"/>
      <c r="D44" s="14">
        <v>10</v>
      </c>
      <c r="E44" s="14">
        <v>32</v>
      </c>
      <c r="F44" s="14">
        <v>34</v>
      </c>
      <c r="G44" s="14">
        <v>1</v>
      </c>
      <c r="H44" s="71"/>
      <c r="I44" s="72">
        <f>SUM(D44:H44)</f>
        <v>77</v>
      </c>
    </row>
    <row r="45" spans="1:103" ht="17.25" thickTop="1" thickBot="1">
      <c r="A45" t="s">
        <v>15</v>
      </c>
      <c r="B45" s="4"/>
      <c r="C45" s="4"/>
      <c r="D45" s="19">
        <v>10</v>
      </c>
      <c r="E45" s="19">
        <v>32</v>
      </c>
      <c r="F45" s="19">
        <v>34</v>
      </c>
      <c r="G45" s="19">
        <v>1</v>
      </c>
      <c r="H45" s="26"/>
      <c r="I45" s="26">
        <f>SUM(D45:H45)</f>
        <v>77</v>
      </c>
    </row>
    <row r="46" spans="1:103" ht="17.25" thickTop="1" thickBot="1">
      <c r="A46" s="17" t="s">
        <v>16</v>
      </c>
      <c r="B46" s="18"/>
      <c r="C46" s="18"/>
      <c r="D46" s="21">
        <v>87</v>
      </c>
      <c r="E46" s="22">
        <v>90</v>
      </c>
      <c r="F46" s="22">
        <v>91</v>
      </c>
      <c r="G46" s="21">
        <v>90</v>
      </c>
      <c r="H46" s="27"/>
      <c r="I46" s="27">
        <f>SUM(D46:H46)</f>
        <v>358</v>
      </c>
    </row>
    <row r="47" spans="1:103" ht="16.5" thickTop="1" thickBot="1">
      <c r="A47" t="s">
        <v>17</v>
      </c>
      <c r="B47" s="8"/>
      <c r="C47" s="8"/>
      <c r="D47" s="55">
        <f>D45/D46*100</f>
        <v>11.494252873563218</v>
      </c>
      <c r="E47" s="55">
        <f t="shared" ref="E47:I47" si="4">E45/E46*100</f>
        <v>35.555555555555557</v>
      </c>
      <c r="F47" s="55">
        <f t="shared" si="4"/>
        <v>37.362637362637365</v>
      </c>
      <c r="G47" s="55">
        <f t="shared" si="4"/>
        <v>1.1111111111111112</v>
      </c>
      <c r="H47" s="55"/>
      <c r="I47" s="55">
        <f t="shared" si="4"/>
        <v>21.508379888268156</v>
      </c>
    </row>
    <row r="48" spans="1:103" ht="15.75" thickTop="1">
      <c r="A48" t="s">
        <v>18</v>
      </c>
      <c r="B48" s="7"/>
      <c r="C48" s="7"/>
      <c r="D48" s="56">
        <f>D46-D45</f>
        <v>77</v>
      </c>
      <c r="E48" s="56">
        <f t="shared" ref="E48:I48" si="5">E46-E45</f>
        <v>58</v>
      </c>
      <c r="F48" s="56">
        <f t="shared" si="5"/>
        <v>57</v>
      </c>
      <c r="G48" s="56">
        <f t="shared" si="5"/>
        <v>89</v>
      </c>
      <c r="H48" s="56"/>
      <c r="I48" s="56">
        <f t="shared" si="5"/>
        <v>281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Y50"/>
  <sheetViews>
    <sheetView tabSelected="1" topLeftCell="A13" zoomScaleNormal="100" workbookViewId="0">
      <selection activeCell="C15" sqref="B15:C15"/>
    </sheetView>
  </sheetViews>
  <sheetFormatPr defaultRowHeight="15"/>
  <cols>
    <col min="1" max="1" width="27.7109375" customWidth="1"/>
  </cols>
  <sheetData>
    <row r="1" spans="1:103" ht="15.75" thickBot="1">
      <c r="A1" t="s">
        <v>47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192</v>
      </c>
      <c r="E9" s="46">
        <v>150</v>
      </c>
      <c r="F9" s="46">
        <v>149</v>
      </c>
      <c r="G9" s="46">
        <v>0</v>
      </c>
      <c r="H9" s="46">
        <v>0</v>
      </c>
      <c r="I9" s="47">
        <f>SUM(B9:H9)</f>
        <v>491</v>
      </c>
    </row>
    <row r="10" spans="1:103" ht="17.25" thickTop="1" thickBot="1">
      <c r="A10" s="1">
        <v>2015</v>
      </c>
      <c r="B10" s="46">
        <v>206</v>
      </c>
      <c r="C10" s="46">
        <v>156</v>
      </c>
      <c r="D10" s="46">
        <v>95</v>
      </c>
      <c r="E10" s="46">
        <v>3</v>
      </c>
      <c r="F10" s="46">
        <v>3</v>
      </c>
      <c r="G10" s="46">
        <v>0</v>
      </c>
      <c r="H10" s="46">
        <v>0</v>
      </c>
      <c r="I10" s="47">
        <f>SUM(B10:H10)</f>
        <v>463</v>
      </c>
    </row>
    <row r="11" spans="1:103" ht="17.25" thickTop="1" thickBot="1">
      <c r="A11" s="1">
        <v>2016</v>
      </c>
      <c r="B11" s="46">
        <v>104</v>
      </c>
      <c r="C11" s="46">
        <v>10</v>
      </c>
      <c r="D11" s="46">
        <v>2</v>
      </c>
      <c r="E11" s="46">
        <v>4</v>
      </c>
      <c r="F11" s="46">
        <v>0</v>
      </c>
      <c r="G11" s="46">
        <v>0</v>
      </c>
      <c r="H11" s="46">
        <v>0</v>
      </c>
      <c r="I11" s="47">
        <f>SUM(B11:H11)</f>
        <v>120</v>
      </c>
    </row>
    <row r="12" spans="1:103" ht="17.25" thickTop="1" thickBot="1">
      <c r="A12" s="1">
        <v>2017</v>
      </c>
      <c r="B12" s="46">
        <v>72</v>
      </c>
      <c r="C12" s="46">
        <v>7</v>
      </c>
      <c r="D12" s="46">
        <v>2</v>
      </c>
      <c r="E12" s="46">
        <v>4</v>
      </c>
      <c r="F12" s="46">
        <v>1</v>
      </c>
      <c r="G12" s="46">
        <v>1</v>
      </c>
      <c r="H12" s="46">
        <v>0</v>
      </c>
      <c r="I12" s="47">
        <f>SUM(B12:H12)</f>
        <v>87</v>
      </c>
    </row>
    <row r="13" spans="1:103" ht="15.75" thickTop="1">
      <c r="A13" t="s">
        <v>15</v>
      </c>
      <c r="B13" s="48">
        <f>B12</f>
        <v>72</v>
      </c>
      <c r="C13" s="48">
        <f>C12+B11</f>
        <v>111</v>
      </c>
      <c r="D13" s="48">
        <f>D12+C11+B10</f>
        <v>218</v>
      </c>
      <c r="E13" s="48">
        <f>E12+D11+C10+B9</f>
        <v>162</v>
      </c>
      <c r="F13" s="48">
        <f>F12+E11+D10+C9+B8</f>
        <v>100</v>
      </c>
      <c r="G13" s="48">
        <f>G12+F11+E10+D9+C8</f>
        <v>196</v>
      </c>
      <c r="H13" s="48">
        <f>H12+G11+F10+E9+D8</f>
        <v>153</v>
      </c>
      <c r="I13" s="49">
        <f>B13+C13+D13+E13+F13+G13+H13</f>
        <v>1012</v>
      </c>
    </row>
    <row r="14" spans="1:103">
      <c r="A14" t="s">
        <v>16</v>
      </c>
      <c r="B14" s="48">
        <v>165</v>
      </c>
      <c r="C14" s="48">
        <v>168</v>
      </c>
      <c r="D14" s="48">
        <v>170</v>
      </c>
      <c r="E14" s="48">
        <v>172</v>
      </c>
      <c r="F14" s="48">
        <v>172</v>
      </c>
      <c r="G14" s="48">
        <v>171</v>
      </c>
      <c r="H14" s="48">
        <v>170</v>
      </c>
      <c r="I14" s="48">
        <v>1188</v>
      </c>
    </row>
    <row r="15" spans="1:103">
      <c r="A15" t="s">
        <v>17</v>
      </c>
      <c r="B15" s="50">
        <f t="shared" ref="B15:I15" si="0">B13/B14*100</f>
        <v>43.636363636363633</v>
      </c>
      <c r="C15" s="50">
        <f t="shared" si="0"/>
        <v>66.071428571428569</v>
      </c>
      <c r="D15" s="51">
        <f t="shared" si="0"/>
        <v>128.23529411764707</v>
      </c>
      <c r="E15" s="51">
        <f t="shared" si="0"/>
        <v>94.186046511627907</v>
      </c>
      <c r="F15" s="50">
        <f t="shared" si="0"/>
        <v>58.139534883720934</v>
      </c>
      <c r="G15" s="51">
        <f t="shared" si="0"/>
        <v>114.61988304093566</v>
      </c>
      <c r="H15" s="51">
        <f t="shared" si="0"/>
        <v>90</v>
      </c>
      <c r="I15" s="51">
        <f t="shared" si="0"/>
        <v>85.18518518518519</v>
      </c>
    </row>
    <row r="16" spans="1:103">
      <c r="A16" t="s">
        <v>18</v>
      </c>
      <c r="B16" s="52">
        <f t="shared" ref="B16:H16" si="1">B14-B13</f>
        <v>93</v>
      </c>
      <c r="C16" s="52">
        <f t="shared" si="1"/>
        <v>57</v>
      </c>
      <c r="D16" s="52" t="s">
        <v>50</v>
      </c>
      <c r="E16" s="52">
        <f>E14-E13</f>
        <v>10</v>
      </c>
      <c r="F16" s="52">
        <f>F14-F13</f>
        <v>72</v>
      </c>
      <c r="G16" s="52" t="s">
        <v>50</v>
      </c>
      <c r="H16" s="52">
        <f t="shared" si="1"/>
        <v>17</v>
      </c>
      <c r="I16" s="52">
        <f>SUM(B16:H16)</f>
        <v>249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92</v>
      </c>
      <c r="E27" s="46">
        <v>132</v>
      </c>
      <c r="F27" s="46">
        <v>189</v>
      </c>
      <c r="G27" s="46">
        <v>0</v>
      </c>
      <c r="H27" s="46">
        <v>0</v>
      </c>
      <c r="I27" s="46">
        <v>413</v>
      </c>
    </row>
    <row r="28" spans="1:103" ht="17.25" thickTop="1" thickBot="1">
      <c r="A28" s="1">
        <v>2015</v>
      </c>
      <c r="B28" s="46">
        <v>49</v>
      </c>
      <c r="C28" s="46">
        <v>110</v>
      </c>
      <c r="D28" s="46">
        <v>109</v>
      </c>
      <c r="E28" s="46">
        <v>28</v>
      </c>
      <c r="F28" s="46">
        <v>11</v>
      </c>
      <c r="G28" s="46">
        <v>3</v>
      </c>
      <c r="H28" s="46">
        <v>0</v>
      </c>
      <c r="I28" s="46">
        <v>310</v>
      </c>
    </row>
    <row r="29" spans="1:103" ht="17.25" thickTop="1" thickBot="1">
      <c r="A29" s="1">
        <v>2016</v>
      </c>
      <c r="B29" s="46">
        <v>56</v>
      </c>
      <c r="C29" s="46">
        <v>32</v>
      </c>
      <c r="D29" s="46">
        <v>15</v>
      </c>
      <c r="E29" s="46">
        <v>10</v>
      </c>
      <c r="F29" s="46">
        <v>3</v>
      </c>
      <c r="G29" s="46">
        <v>2</v>
      </c>
      <c r="H29" s="46">
        <v>1</v>
      </c>
      <c r="I29" s="46">
        <v>119</v>
      </c>
    </row>
    <row r="30" spans="1:103" ht="17.25" thickTop="1" thickBot="1">
      <c r="A30" s="1">
        <v>2017</v>
      </c>
      <c r="B30" s="46">
        <v>35</v>
      </c>
      <c r="C30" s="46">
        <v>44</v>
      </c>
      <c r="D30" s="46">
        <v>5</v>
      </c>
      <c r="E30" s="46">
        <v>4</v>
      </c>
      <c r="F30" s="46">
        <v>4</v>
      </c>
      <c r="G30" s="46">
        <v>3</v>
      </c>
      <c r="H30" s="46">
        <v>0</v>
      </c>
      <c r="I30" s="46">
        <f>SUM(B30:H30)</f>
        <v>95</v>
      </c>
    </row>
    <row r="31" spans="1:103" ht="15.75" thickTop="1">
      <c r="A31" t="s">
        <v>15</v>
      </c>
      <c r="B31" s="48">
        <f>B30</f>
        <v>35</v>
      </c>
      <c r="C31" s="48">
        <f>C30+B29</f>
        <v>100</v>
      </c>
      <c r="D31" s="48">
        <f>D30+C29+B28</f>
        <v>86</v>
      </c>
      <c r="E31" s="48">
        <f>E30+D29+C28+B27</f>
        <v>129</v>
      </c>
      <c r="F31" s="48">
        <f>F30+E29+D28+C27+B26</f>
        <v>123</v>
      </c>
      <c r="G31" s="48">
        <f>G30+F29+E28+D27+C26</f>
        <v>126</v>
      </c>
      <c r="H31" s="48">
        <f>H30+G29+F28+E27+D26</f>
        <v>145</v>
      </c>
      <c r="I31" s="49">
        <f>B31+C31+D31+E31+F31+G31+H31</f>
        <v>744</v>
      </c>
    </row>
    <row r="32" spans="1:103">
      <c r="A32" t="s">
        <v>16</v>
      </c>
      <c r="B32" s="48">
        <v>165</v>
      </c>
      <c r="C32" s="48">
        <v>168</v>
      </c>
      <c r="D32" s="48">
        <v>170</v>
      </c>
      <c r="E32" s="48">
        <v>172</v>
      </c>
      <c r="F32" s="48">
        <v>172</v>
      </c>
      <c r="G32" s="48">
        <v>171</v>
      </c>
      <c r="H32" s="48">
        <v>170</v>
      </c>
      <c r="I32" s="48">
        <v>1188</v>
      </c>
    </row>
    <row r="33" spans="1:103">
      <c r="A33" t="s">
        <v>17</v>
      </c>
      <c r="B33" s="50">
        <f t="shared" ref="B33:I33" si="2">B31/B32*100</f>
        <v>21.212121212121211</v>
      </c>
      <c r="C33" s="50">
        <f t="shared" si="2"/>
        <v>59.523809523809526</v>
      </c>
      <c r="D33" s="50">
        <f t="shared" si="2"/>
        <v>50.588235294117645</v>
      </c>
      <c r="E33" s="50">
        <f t="shared" si="2"/>
        <v>75</v>
      </c>
      <c r="F33" s="50">
        <f t="shared" si="2"/>
        <v>71.511627906976756</v>
      </c>
      <c r="G33" s="50">
        <f t="shared" si="2"/>
        <v>73.68421052631578</v>
      </c>
      <c r="H33" s="51">
        <f t="shared" si="2"/>
        <v>85.294117647058826</v>
      </c>
      <c r="I33" s="50">
        <f t="shared" si="2"/>
        <v>62.62626262626263</v>
      </c>
    </row>
    <row r="34" spans="1:103">
      <c r="A34" t="s">
        <v>18</v>
      </c>
      <c r="B34" s="52">
        <f t="shared" ref="B34:H34" si="3">B32-B31</f>
        <v>130</v>
      </c>
      <c r="C34" s="52">
        <f t="shared" si="3"/>
        <v>68</v>
      </c>
      <c r="D34" s="52">
        <f t="shared" si="3"/>
        <v>84</v>
      </c>
      <c r="E34" s="52">
        <f t="shared" si="3"/>
        <v>43</v>
      </c>
      <c r="F34" s="52">
        <f t="shared" si="3"/>
        <v>49</v>
      </c>
      <c r="G34" s="52">
        <f t="shared" si="3"/>
        <v>45</v>
      </c>
      <c r="H34" s="52">
        <f t="shared" si="3"/>
        <v>25</v>
      </c>
      <c r="I34" s="52">
        <f>SUM(B34:H34)</f>
        <v>444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37</v>
      </c>
      <c r="E44" s="19">
        <v>116</v>
      </c>
      <c r="F44" s="19">
        <v>99</v>
      </c>
      <c r="G44" s="19">
        <v>16</v>
      </c>
      <c r="H44" s="67"/>
      <c r="I44" s="67">
        <f>SUM(D44:H44)</f>
        <v>268</v>
      </c>
    </row>
    <row r="45" spans="1:103" ht="17.25" thickTop="1" thickBot="1">
      <c r="A45" t="s">
        <v>15</v>
      </c>
      <c r="B45" s="4"/>
      <c r="C45" s="4"/>
      <c r="D45" s="19">
        <f>D44</f>
        <v>37</v>
      </c>
      <c r="E45" s="19">
        <f>E44</f>
        <v>116</v>
      </c>
      <c r="F45" s="19">
        <f>F44</f>
        <v>99</v>
      </c>
      <c r="G45" s="19">
        <f>G44</f>
        <v>16</v>
      </c>
      <c r="H45" s="67"/>
      <c r="I45" s="67">
        <f>SUM(D45:H45)</f>
        <v>268</v>
      </c>
    </row>
    <row r="46" spans="1:103" ht="17.25" thickTop="1" thickBot="1">
      <c r="A46" s="17" t="s">
        <v>16</v>
      </c>
      <c r="B46" s="18"/>
      <c r="C46" s="18"/>
      <c r="D46" s="21">
        <v>182</v>
      </c>
      <c r="E46" s="22">
        <v>185</v>
      </c>
      <c r="F46" s="22">
        <v>184</v>
      </c>
      <c r="G46" s="21">
        <v>178</v>
      </c>
      <c r="H46" s="32"/>
      <c r="I46" s="32">
        <f>SUM(D46:H46)</f>
        <v>729</v>
      </c>
    </row>
    <row r="47" spans="1:103" ht="16.5" thickTop="1" thickBot="1">
      <c r="A47" t="s">
        <v>17</v>
      </c>
      <c r="B47" s="8"/>
      <c r="C47" s="8"/>
      <c r="D47" s="54">
        <f>D45/D46*100</f>
        <v>20.329670329670328</v>
      </c>
      <c r="E47" s="54">
        <f t="shared" ref="E47:I47" si="4">E45/E46*100</f>
        <v>62.702702702702709</v>
      </c>
      <c r="F47" s="54">
        <f t="shared" si="4"/>
        <v>53.804347826086953</v>
      </c>
      <c r="G47" s="54">
        <f t="shared" si="4"/>
        <v>8.9887640449438209</v>
      </c>
      <c r="H47" s="54"/>
      <c r="I47" s="54">
        <f t="shared" si="4"/>
        <v>36.762688614540465</v>
      </c>
    </row>
    <row r="48" spans="1:103" ht="15.75" thickTop="1">
      <c r="A48" t="s">
        <v>18</v>
      </c>
      <c r="B48" s="7"/>
      <c r="C48" s="7"/>
      <c r="D48" s="48">
        <f>D46-D45</f>
        <v>145</v>
      </c>
      <c r="E48" s="48">
        <f t="shared" ref="E48:I48" si="5">E46-E45</f>
        <v>69</v>
      </c>
      <c r="F48" s="48">
        <f t="shared" si="5"/>
        <v>85</v>
      </c>
      <c r="G48" s="48">
        <f t="shared" si="5"/>
        <v>162</v>
      </c>
      <c r="H48" s="48"/>
      <c r="I48" s="48">
        <f t="shared" si="5"/>
        <v>461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52"/>
  <sheetViews>
    <sheetView topLeftCell="A28" zoomScaleNormal="100" workbookViewId="0">
      <selection activeCell="A39" sqref="A39:CY39"/>
    </sheetView>
  </sheetViews>
  <sheetFormatPr defaultRowHeight="15"/>
  <cols>
    <col min="1" max="1" width="25.85546875" customWidth="1"/>
    <col min="7" max="7" width="10.85546875" bestFit="1" customWidth="1"/>
  </cols>
  <sheetData>
    <row r="1" spans="1:103" ht="16.5" thickTop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40"/>
    </row>
    <row r="2" spans="1:103" ht="16.5" customHeight="1">
      <c r="A2" s="41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3"/>
    </row>
    <row r="3" spans="1:103" ht="15.75" customHeight="1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 customHeight="1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85</v>
      </c>
      <c r="E9" s="46">
        <v>85</v>
      </c>
      <c r="F9" s="46">
        <v>83</v>
      </c>
      <c r="G9" s="46">
        <v>0</v>
      </c>
      <c r="H9" s="46">
        <v>0</v>
      </c>
      <c r="I9" s="47">
        <f>SUM(B9:H9)</f>
        <v>253</v>
      </c>
    </row>
    <row r="10" spans="1:103" ht="17.25" thickTop="1" thickBot="1">
      <c r="A10" s="1">
        <v>2015</v>
      </c>
      <c r="B10" s="46">
        <v>108</v>
      </c>
      <c r="C10" s="46">
        <v>91</v>
      </c>
      <c r="D10" s="46">
        <v>50</v>
      </c>
      <c r="E10" s="46">
        <v>3</v>
      </c>
      <c r="F10" s="46">
        <v>0</v>
      </c>
      <c r="G10" s="46">
        <v>0</v>
      </c>
      <c r="H10" s="46">
        <v>0</v>
      </c>
      <c r="I10" s="47">
        <f>SUM(B10:H10)</f>
        <v>252</v>
      </c>
    </row>
    <row r="11" spans="1:103" ht="17.25" thickTop="1" thickBot="1">
      <c r="A11" s="1">
        <v>2016</v>
      </c>
      <c r="B11" s="46">
        <v>78</v>
      </c>
      <c r="C11" s="46">
        <v>6</v>
      </c>
      <c r="D11" s="46">
        <v>3</v>
      </c>
      <c r="E11" s="46">
        <v>1</v>
      </c>
      <c r="F11" s="46">
        <v>2</v>
      </c>
      <c r="G11" s="46">
        <v>1</v>
      </c>
      <c r="H11" s="46">
        <v>0</v>
      </c>
      <c r="I11" s="47">
        <f>SUM(B11:H11)</f>
        <v>91</v>
      </c>
    </row>
    <row r="12" spans="1:103" ht="17.25" thickTop="1" thickBot="1">
      <c r="A12" s="1">
        <v>2017</v>
      </c>
      <c r="B12" s="46">
        <v>44</v>
      </c>
      <c r="C12" s="46">
        <v>8</v>
      </c>
      <c r="D12" s="46">
        <v>2</v>
      </c>
      <c r="E12" s="46">
        <v>2</v>
      </c>
      <c r="F12" s="46">
        <v>1</v>
      </c>
      <c r="G12" s="46">
        <v>3</v>
      </c>
      <c r="H12" s="46">
        <v>0</v>
      </c>
      <c r="I12" s="47">
        <f>SUM(B12:H12)</f>
        <v>60</v>
      </c>
    </row>
    <row r="13" spans="1:103" ht="15.75" thickTop="1">
      <c r="A13" t="s">
        <v>15</v>
      </c>
      <c r="B13" s="48">
        <f>B12</f>
        <v>44</v>
      </c>
      <c r="C13" s="48">
        <f>C12+B11</f>
        <v>86</v>
      </c>
      <c r="D13" s="48">
        <f>D12+C11+B10</f>
        <v>116</v>
      </c>
      <c r="E13" s="48">
        <f>E12+D11+C10+B9</f>
        <v>96</v>
      </c>
      <c r="F13" s="48">
        <f>F12+E11+D10+C9+B8</f>
        <v>52</v>
      </c>
      <c r="G13" s="48">
        <f>G12+F11+E10+D9+C8</f>
        <v>93</v>
      </c>
      <c r="H13" s="48">
        <f>H12+G11+F10+E9+D8</f>
        <v>86</v>
      </c>
      <c r="I13" s="49">
        <f>B13+C13+D13+E13+F13+G13+H13</f>
        <v>573</v>
      </c>
    </row>
    <row r="14" spans="1:103">
      <c r="A14" t="s">
        <v>16</v>
      </c>
      <c r="B14" s="48">
        <v>96</v>
      </c>
      <c r="C14" s="48">
        <v>98</v>
      </c>
      <c r="D14" s="48">
        <v>100</v>
      </c>
      <c r="E14" s="48">
        <v>102</v>
      </c>
      <c r="F14" s="48">
        <v>104</v>
      </c>
      <c r="G14" s="48">
        <v>107</v>
      </c>
      <c r="H14" s="48">
        <v>110</v>
      </c>
      <c r="I14" s="48">
        <v>717</v>
      </c>
    </row>
    <row r="15" spans="1:103">
      <c r="A15" t="s">
        <v>17</v>
      </c>
      <c r="B15" s="73">
        <f t="shared" ref="B15:I15" si="0">B13/B14*100</f>
        <v>45.833333333333329</v>
      </c>
      <c r="C15" s="51">
        <f t="shared" si="0"/>
        <v>87.755102040816325</v>
      </c>
      <c r="D15" s="51">
        <f t="shared" si="0"/>
        <v>115.99999999999999</v>
      </c>
      <c r="E15" s="51">
        <f t="shared" si="0"/>
        <v>94.117647058823522</v>
      </c>
      <c r="F15" s="73">
        <f t="shared" si="0"/>
        <v>50</v>
      </c>
      <c r="G15" s="51">
        <f t="shared" si="0"/>
        <v>86.915887850467286</v>
      </c>
      <c r="H15" s="73">
        <f t="shared" si="0"/>
        <v>78.181818181818187</v>
      </c>
      <c r="I15" s="73">
        <f t="shared" si="0"/>
        <v>79.9163179916318</v>
      </c>
    </row>
    <row r="16" spans="1:103">
      <c r="A16" t="s">
        <v>18</v>
      </c>
      <c r="B16" s="52">
        <f t="shared" ref="B16:H16" si="1">B14-B13</f>
        <v>52</v>
      </c>
      <c r="C16" s="52">
        <f t="shared" si="1"/>
        <v>12</v>
      </c>
      <c r="D16" s="48" t="s">
        <v>50</v>
      </c>
      <c r="E16" s="48">
        <f t="shared" si="1"/>
        <v>6</v>
      </c>
      <c r="F16" s="52">
        <f t="shared" si="1"/>
        <v>52</v>
      </c>
      <c r="G16" s="48">
        <f>G14-G13</f>
        <v>14</v>
      </c>
      <c r="H16" s="52">
        <f t="shared" si="1"/>
        <v>24</v>
      </c>
      <c r="I16" s="52">
        <f>SUM(B16:H16)</f>
        <v>160</v>
      </c>
    </row>
    <row r="18" spans="1:103">
      <c r="A18" t="s">
        <v>51</v>
      </c>
    </row>
    <row r="19" spans="1:103" ht="15.75" thickBot="1"/>
    <row r="20" spans="1:103" ht="16.5" customHeight="1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 customHeight="1">
      <c r="A21" s="41" t="s">
        <v>48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 customHeight="1">
      <c r="A23" s="41" t="s">
        <v>19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5.75">
      <c r="A24" s="41" t="s">
        <v>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3"/>
    </row>
    <row r="25" spans="1:103" ht="16.5" thickBot="1">
      <c r="A25" s="35" t="s">
        <v>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7"/>
    </row>
    <row r="26" spans="1:103" ht="16.5" thickTop="1" thickBot="1">
      <c r="A26" t="s">
        <v>6</v>
      </c>
      <c r="B26" t="s">
        <v>7</v>
      </c>
      <c r="C26" t="s">
        <v>8</v>
      </c>
      <c r="D26" t="s">
        <v>9</v>
      </c>
      <c r="E26" t="s">
        <v>10</v>
      </c>
      <c r="F26" t="s">
        <v>11</v>
      </c>
      <c r="G26" t="s">
        <v>12</v>
      </c>
      <c r="H26" t="s">
        <v>13</v>
      </c>
      <c r="I26" t="s">
        <v>14</v>
      </c>
    </row>
    <row r="27" spans="1:103" ht="17.25" thickTop="1" thickBot="1">
      <c r="A27" s="1">
        <v>2013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103" ht="17.25" thickTop="1" thickBot="1">
      <c r="A28" s="1">
        <v>2014</v>
      </c>
      <c r="B28" s="2">
        <v>0</v>
      </c>
      <c r="C28" s="2">
        <v>0</v>
      </c>
      <c r="D28" s="2">
        <v>49</v>
      </c>
      <c r="E28" s="2">
        <v>76</v>
      </c>
      <c r="F28" s="2">
        <v>97</v>
      </c>
      <c r="G28" s="2">
        <v>23</v>
      </c>
      <c r="H28" s="2">
        <v>0</v>
      </c>
      <c r="I28" s="2">
        <v>245</v>
      </c>
    </row>
    <row r="29" spans="1:103" ht="17.25" thickTop="1" thickBot="1">
      <c r="A29" s="1">
        <v>2015</v>
      </c>
      <c r="B29" s="2">
        <v>31</v>
      </c>
      <c r="C29" s="2">
        <v>93</v>
      </c>
      <c r="D29" s="2">
        <v>93</v>
      </c>
      <c r="E29" s="2">
        <v>21</v>
      </c>
      <c r="F29" s="2">
        <v>2</v>
      </c>
      <c r="G29" s="2">
        <v>2</v>
      </c>
      <c r="H29" s="2">
        <v>1</v>
      </c>
      <c r="I29" s="2">
        <v>243</v>
      </c>
    </row>
    <row r="30" spans="1:103" ht="17.25" thickTop="1" thickBot="1">
      <c r="A30" s="1">
        <v>2016</v>
      </c>
      <c r="B30" s="2">
        <v>31</v>
      </c>
      <c r="C30" s="2">
        <v>19</v>
      </c>
      <c r="D30" s="2">
        <v>3</v>
      </c>
      <c r="E30" s="2">
        <v>3</v>
      </c>
      <c r="F30" s="2">
        <v>0</v>
      </c>
      <c r="G30" s="2">
        <v>1</v>
      </c>
      <c r="H30" s="2">
        <v>0</v>
      </c>
      <c r="I30" s="2">
        <v>57</v>
      </c>
    </row>
    <row r="31" spans="1:103" ht="17.25" thickTop="1" thickBot="1">
      <c r="A31" s="1">
        <v>2017</v>
      </c>
      <c r="B31" s="2">
        <v>33</v>
      </c>
      <c r="C31" s="2">
        <v>16</v>
      </c>
      <c r="D31" s="2">
        <v>3</v>
      </c>
      <c r="E31" s="2">
        <v>2</v>
      </c>
      <c r="F31" s="2">
        <v>1</v>
      </c>
      <c r="G31" s="2">
        <v>1</v>
      </c>
      <c r="H31" s="2">
        <v>0</v>
      </c>
      <c r="I31" s="2">
        <f>SUM(B31:H31)</f>
        <v>56</v>
      </c>
    </row>
    <row r="32" spans="1:103" ht="15.75" thickTop="1">
      <c r="A32" t="s">
        <v>15</v>
      </c>
      <c r="B32" s="4">
        <f>B31</f>
        <v>33</v>
      </c>
      <c r="C32" s="4">
        <f>C31+B30</f>
        <v>47</v>
      </c>
      <c r="D32" s="4">
        <f>D31+C30+B29</f>
        <v>53</v>
      </c>
      <c r="E32" s="4">
        <f>E31+D30+C29+B28</f>
        <v>98</v>
      </c>
      <c r="F32" s="4">
        <f>F31+E30+D29+C28+B27</f>
        <v>97</v>
      </c>
      <c r="G32" s="4">
        <f>G31+F30+E29+D28+C27</f>
        <v>71</v>
      </c>
      <c r="H32" s="4">
        <f>H31+G30+F29+E28+D27</f>
        <v>79</v>
      </c>
      <c r="I32" s="5">
        <f>B32+C32+D32+E32+F32+G32+H32</f>
        <v>478</v>
      </c>
    </row>
    <row r="33" spans="1:103">
      <c r="A33" t="s">
        <v>16</v>
      </c>
      <c r="B33" s="4">
        <v>96</v>
      </c>
      <c r="C33" s="4">
        <v>98</v>
      </c>
      <c r="D33" s="4">
        <v>100</v>
      </c>
      <c r="E33" s="4">
        <v>102</v>
      </c>
      <c r="F33" s="4">
        <v>104</v>
      </c>
      <c r="G33" s="4">
        <v>107</v>
      </c>
      <c r="H33" s="4">
        <v>110</v>
      </c>
      <c r="I33" s="4">
        <v>717</v>
      </c>
    </row>
    <row r="34" spans="1:103">
      <c r="A34" t="s">
        <v>17</v>
      </c>
      <c r="B34" s="9">
        <f t="shared" ref="B34:I34" si="2">B32/B33*100</f>
        <v>34.375</v>
      </c>
      <c r="C34" s="9">
        <f t="shared" si="2"/>
        <v>47.959183673469383</v>
      </c>
      <c r="D34" s="9">
        <f t="shared" si="2"/>
        <v>53</v>
      </c>
      <c r="E34" s="10">
        <f t="shared" si="2"/>
        <v>96.078431372549019</v>
      </c>
      <c r="F34" s="10">
        <f t="shared" si="2"/>
        <v>93.269230769230774</v>
      </c>
      <c r="G34" s="9">
        <f t="shared" si="2"/>
        <v>66.355140186915889</v>
      </c>
      <c r="H34" s="9">
        <f t="shared" si="2"/>
        <v>71.818181818181813</v>
      </c>
      <c r="I34" s="9">
        <f t="shared" si="2"/>
        <v>66.666666666666657</v>
      </c>
    </row>
    <row r="35" spans="1:103">
      <c r="A35" t="s">
        <v>18</v>
      </c>
      <c r="B35" s="7">
        <f t="shared" ref="B35:H35" si="3">B33-B32</f>
        <v>63</v>
      </c>
      <c r="C35" s="7">
        <f t="shared" si="3"/>
        <v>51</v>
      </c>
      <c r="D35" s="4">
        <f t="shared" si="3"/>
        <v>47</v>
      </c>
      <c r="E35" s="4">
        <f t="shared" si="3"/>
        <v>4</v>
      </c>
      <c r="F35" s="7">
        <f t="shared" si="3"/>
        <v>7</v>
      </c>
      <c r="G35" s="4">
        <f t="shared" si="3"/>
        <v>36</v>
      </c>
      <c r="H35" s="7">
        <f t="shared" si="3"/>
        <v>31</v>
      </c>
      <c r="I35" s="7">
        <f>SUM(B35:H35)</f>
        <v>239</v>
      </c>
    </row>
    <row r="37" spans="1:103">
      <c r="A37" t="s">
        <v>51</v>
      </c>
    </row>
    <row r="38" spans="1:103" ht="16.5" customHeight="1" thickBot="1"/>
    <row r="39" spans="1:103" ht="15.75" customHeight="1" thickTop="1">
      <c r="A39" s="38" t="s">
        <v>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40"/>
    </row>
    <row r="40" spans="1:103" ht="15.75">
      <c r="A40" s="41" t="s">
        <v>48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 customHeight="1">
      <c r="A41" s="41" t="s">
        <v>20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5.75">
      <c r="A42" s="41" t="s">
        <v>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3"/>
    </row>
    <row r="43" spans="1:103" ht="15.75">
      <c r="A43" s="41" t="s">
        <v>21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3"/>
    </row>
    <row r="44" spans="1:103" ht="16.5" thickBot="1">
      <c r="A44" s="35" t="s">
        <v>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7"/>
    </row>
    <row r="45" spans="1:103" ht="16.5" thickTop="1" thickBot="1">
      <c r="A45" t="s">
        <v>6</v>
      </c>
      <c r="D45" t="s">
        <v>9</v>
      </c>
      <c r="E45" t="s">
        <v>10</v>
      </c>
      <c r="F45" t="s">
        <v>11</v>
      </c>
      <c r="G45" t="s">
        <v>12</v>
      </c>
      <c r="I45" t="s">
        <v>22</v>
      </c>
    </row>
    <row r="46" spans="1:103" ht="17.25" thickTop="1" thickBot="1">
      <c r="A46" s="13">
        <v>2017</v>
      </c>
      <c r="B46" s="13"/>
      <c r="C46" s="15"/>
      <c r="D46" s="65">
        <v>59</v>
      </c>
      <c r="E46" s="65">
        <v>87</v>
      </c>
      <c r="F46" s="65">
        <v>60</v>
      </c>
      <c r="G46" s="65">
        <v>13</v>
      </c>
      <c r="H46" s="60"/>
      <c r="I46" s="60">
        <f>SUM(D46:H46)</f>
        <v>219</v>
      </c>
    </row>
    <row r="47" spans="1:103" ht="16.5" thickTop="1" thickBot="1">
      <c r="A47" t="s">
        <v>15</v>
      </c>
      <c r="B47" s="4"/>
      <c r="C47" s="4"/>
      <c r="D47" s="65">
        <f>D46</f>
        <v>59</v>
      </c>
      <c r="E47" s="65">
        <f>E46</f>
        <v>87</v>
      </c>
      <c r="F47" s="65">
        <f>F46</f>
        <v>60</v>
      </c>
      <c r="G47" s="65">
        <f>G46</f>
        <v>13</v>
      </c>
      <c r="H47" s="60"/>
      <c r="I47" s="60">
        <f>SUM(D47:H47)</f>
        <v>219</v>
      </c>
    </row>
    <row r="48" spans="1:103" ht="16.5" thickTop="1" thickBot="1">
      <c r="A48" s="17" t="s">
        <v>16</v>
      </c>
      <c r="B48" s="18"/>
      <c r="C48" s="18"/>
      <c r="D48" s="66">
        <v>98</v>
      </c>
      <c r="E48" s="30">
        <v>100</v>
      </c>
      <c r="F48" s="30">
        <v>102</v>
      </c>
      <c r="G48" s="66">
        <v>105</v>
      </c>
      <c r="H48" s="61"/>
      <c r="I48" s="61">
        <f>SUM(D48:H48)</f>
        <v>405</v>
      </c>
    </row>
    <row r="49" spans="1:9" ht="16.5" thickTop="1" thickBot="1">
      <c r="A49" t="s">
        <v>17</v>
      </c>
      <c r="B49" s="8"/>
      <c r="C49" s="8"/>
      <c r="D49" s="62">
        <f>D47/D48*100</f>
        <v>60.204081632653065</v>
      </c>
      <c r="E49" s="63">
        <f t="shared" ref="E49:I49" si="4">E47/E48*100</f>
        <v>87</v>
      </c>
      <c r="F49" s="62">
        <f t="shared" si="4"/>
        <v>58.82352941176471</v>
      </c>
      <c r="G49" s="62">
        <f t="shared" si="4"/>
        <v>12.380952380952381</v>
      </c>
      <c r="H49" s="62"/>
      <c r="I49" s="62">
        <f t="shared" si="4"/>
        <v>54.074074074074076</v>
      </c>
    </row>
    <row r="50" spans="1:9" ht="15.75" thickTop="1">
      <c r="A50" t="s">
        <v>18</v>
      </c>
      <c r="B50" s="7"/>
      <c r="C50" s="7"/>
      <c r="D50" s="64">
        <f>D48-D47</f>
        <v>39</v>
      </c>
      <c r="E50" s="64">
        <f t="shared" ref="E50:I50" si="5">E48-E47</f>
        <v>13</v>
      </c>
      <c r="F50" s="64">
        <f t="shared" si="5"/>
        <v>42</v>
      </c>
      <c r="G50" s="64">
        <f t="shared" si="5"/>
        <v>92</v>
      </c>
      <c r="H50" s="64"/>
      <c r="I50" s="64">
        <f t="shared" si="5"/>
        <v>186</v>
      </c>
    </row>
    <row r="52" spans="1:9">
      <c r="A52" t="s">
        <v>51</v>
      </c>
    </row>
  </sheetData>
  <mergeCells count="18">
    <mergeCell ref="A44:CY44"/>
    <mergeCell ref="A40:CY40"/>
    <mergeCell ref="A41:CY41"/>
    <mergeCell ref="A42:CY42"/>
    <mergeCell ref="A21:CY21"/>
    <mergeCell ref="A22:CY22"/>
    <mergeCell ref="A23:CY23"/>
    <mergeCell ref="A24:CY24"/>
    <mergeCell ref="A39:CY39"/>
    <mergeCell ref="A5:CY5"/>
    <mergeCell ref="A6:CY6"/>
    <mergeCell ref="A1:CY1"/>
    <mergeCell ref="A25:CY25"/>
    <mergeCell ref="A43:CY43"/>
    <mergeCell ref="A20:CY20"/>
    <mergeCell ref="A2:CY2"/>
    <mergeCell ref="A3:CY3"/>
    <mergeCell ref="A4:CY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50"/>
  <sheetViews>
    <sheetView topLeftCell="A13" zoomScaleNormal="100" workbookViewId="0">
      <selection activeCell="F37" sqref="F37"/>
    </sheetView>
  </sheetViews>
  <sheetFormatPr defaultRowHeight="15"/>
  <cols>
    <col min="1" max="1" width="27.28515625" customWidth="1"/>
  </cols>
  <sheetData>
    <row r="1" spans="1:103" ht="15.75" thickBot="1">
      <c r="A1" t="s">
        <v>24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4</v>
      </c>
      <c r="D9" s="2">
        <v>269</v>
      </c>
      <c r="E9" s="2">
        <v>241</v>
      </c>
      <c r="F9" s="2">
        <v>233</v>
      </c>
      <c r="G9" s="2">
        <v>0</v>
      </c>
      <c r="H9" s="2">
        <v>0</v>
      </c>
      <c r="I9" s="2">
        <v>747</v>
      </c>
    </row>
    <row r="10" spans="1:103" ht="17.25" thickTop="1" thickBot="1">
      <c r="A10" s="1">
        <v>2015</v>
      </c>
      <c r="B10" s="2">
        <v>262</v>
      </c>
      <c r="C10" s="2">
        <v>203</v>
      </c>
      <c r="D10" s="2">
        <v>163</v>
      </c>
      <c r="E10" s="2">
        <v>15</v>
      </c>
      <c r="F10" s="2">
        <v>5</v>
      </c>
      <c r="G10" s="2">
        <v>2</v>
      </c>
      <c r="H10" s="2">
        <v>1</v>
      </c>
      <c r="I10" s="2">
        <v>651</v>
      </c>
    </row>
    <row r="11" spans="1:103" ht="17.25" thickTop="1" thickBot="1">
      <c r="A11" s="1">
        <v>2016</v>
      </c>
      <c r="B11" s="2">
        <v>142</v>
      </c>
      <c r="C11" s="2">
        <v>24</v>
      </c>
      <c r="D11" s="2">
        <v>9</v>
      </c>
      <c r="E11" s="2">
        <v>8</v>
      </c>
      <c r="F11" s="2">
        <v>8</v>
      </c>
      <c r="G11" s="2">
        <v>2</v>
      </c>
      <c r="H11" s="2">
        <v>0</v>
      </c>
      <c r="I11" s="2">
        <v>193</v>
      </c>
    </row>
    <row r="12" spans="1:103" ht="17.25" thickTop="1" thickBot="1">
      <c r="A12" s="1">
        <v>2017</v>
      </c>
      <c r="B12" s="2">
        <v>124</v>
      </c>
      <c r="C12" s="2">
        <v>26</v>
      </c>
      <c r="D12" s="2">
        <v>15</v>
      </c>
      <c r="E12" s="2">
        <v>18</v>
      </c>
      <c r="F12" s="2">
        <v>7</v>
      </c>
      <c r="G12" s="2">
        <v>2</v>
      </c>
      <c r="H12" s="2">
        <v>0</v>
      </c>
      <c r="I12" s="2">
        <f>SUM(B12:H12)</f>
        <v>192</v>
      </c>
    </row>
    <row r="13" spans="1:103" ht="15.75" thickTop="1">
      <c r="A13" t="s">
        <v>15</v>
      </c>
      <c r="B13" s="4">
        <f>B12</f>
        <v>124</v>
      </c>
      <c r="C13" s="4">
        <f>C12+B11</f>
        <v>168</v>
      </c>
      <c r="D13" s="4">
        <f>D12+C11+B10</f>
        <v>301</v>
      </c>
      <c r="E13" s="4">
        <f>E12+D11+C10+B9</f>
        <v>230</v>
      </c>
      <c r="F13" s="4">
        <f>F12+E11+D10+C9+B8</f>
        <v>182</v>
      </c>
      <c r="G13" s="4">
        <f>G12+F11+E10+D9+C8</f>
        <v>294</v>
      </c>
      <c r="H13" s="4">
        <f>H12+G11+F10+E9+D8</f>
        <v>248</v>
      </c>
      <c r="I13" s="5">
        <f>B13+C13+D13+E13+F13+G13+H13</f>
        <v>1547</v>
      </c>
    </row>
    <row r="14" spans="1:103">
      <c r="A14" t="s">
        <v>16</v>
      </c>
      <c r="B14" s="4">
        <v>191</v>
      </c>
      <c r="C14" s="4">
        <v>196</v>
      </c>
      <c r="D14" s="4">
        <v>202</v>
      </c>
      <c r="E14" s="4">
        <v>205</v>
      </c>
      <c r="F14" s="4">
        <v>206</v>
      </c>
      <c r="G14" s="4">
        <v>204</v>
      </c>
      <c r="H14" s="4">
        <v>203</v>
      </c>
      <c r="I14" s="4">
        <v>1407</v>
      </c>
    </row>
    <row r="15" spans="1:103">
      <c r="A15" t="s">
        <v>17</v>
      </c>
      <c r="B15" s="9">
        <f t="shared" ref="B15:I15" si="0">B13/B14*100</f>
        <v>64.921465968586389</v>
      </c>
      <c r="C15" s="10">
        <f t="shared" si="0"/>
        <v>85.714285714285708</v>
      </c>
      <c r="D15" s="10">
        <f t="shared" si="0"/>
        <v>149.009900990099</v>
      </c>
      <c r="E15" s="10">
        <f t="shared" si="0"/>
        <v>112.19512195121952</v>
      </c>
      <c r="F15" s="10">
        <f t="shared" si="0"/>
        <v>88.349514563106794</v>
      </c>
      <c r="G15" s="10">
        <f t="shared" si="0"/>
        <v>144.11764705882354</v>
      </c>
      <c r="H15" s="10">
        <f t="shared" si="0"/>
        <v>122.16748768472907</v>
      </c>
      <c r="I15" s="10">
        <f t="shared" si="0"/>
        <v>109.95024875621891</v>
      </c>
    </row>
    <row r="16" spans="1:103">
      <c r="A16" t="s">
        <v>18</v>
      </c>
      <c r="B16" s="6">
        <f t="shared" ref="B16:C16" si="1">B14-B13</f>
        <v>67</v>
      </c>
      <c r="C16" s="6">
        <f t="shared" si="1"/>
        <v>28</v>
      </c>
      <c r="D16" s="6">
        <v>0</v>
      </c>
      <c r="E16" s="6">
        <v>0</v>
      </c>
      <c r="F16" s="6">
        <f>F14-F13</f>
        <v>24</v>
      </c>
      <c r="G16" s="6" t="s">
        <v>50</v>
      </c>
      <c r="H16" s="6" t="s">
        <v>50</v>
      </c>
      <c r="I16" s="6">
        <f>SUM(B16:H16)</f>
        <v>119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116</v>
      </c>
      <c r="E27" s="46">
        <v>171</v>
      </c>
      <c r="F27" s="46">
        <v>199</v>
      </c>
      <c r="G27" s="46">
        <v>80</v>
      </c>
      <c r="H27" s="46">
        <v>0</v>
      </c>
      <c r="I27" s="46">
        <v>566</v>
      </c>
    </row>
    <row r="28" spans="1:103" ht="17.25" thickTop="1" thickBot="1">
      <c r="A28" s="1">
        <v>2015</v>
      </c>
      <c r="B28" s="46">
        <v>46</v>
      </c>
      <c r="C28" s="46">
        <v>184</v>
      </c>
      <c r="D28" s="46">
        <v>166</v>
      </c>
      <c r="E28" s="46">
        <v>47</v>
      </c>
      <c r="F28" s="46">
        <v>8</v>
      </c>
      <c r="G28" s="46">
        <v>13</v>
      </c>
      <c r="H28" s="46">
        <v>3</v>
      </c>
      <c r="I28" s="46">
        <v>467</v>
      </c>
    </row>
    <row r="29" spans="1:103" ht="17.25" thickTop="1" thickBot="1">
      <c r="A29" s="1">
        <v>2016</v>
      </c>
      <c r="B29" s="46">
        <v>66</v>
      </c>
      <c r="C29" s="46">
        <v>53</v>
      </c>
      <c r="D29" s="46">
        <v>19</v>
      </c>
      <c r="E29" s="46">
        <v>33</v>
      </c>
      <c r="F29" s="46">
        <v>15</v>
      </c>
      <c r="G29" s="46">
        <v>14</v>
      </c>
      <c r="H29" s="46">
        <v>3</v>
      </c>
      <c r="I29" s="46">
        <v>203</v>
      </c>
    </row>
    <row r="30" spans="1:103" ht="17.25" thickTop="1" thickBot="1">
      <c r="A30" s="1">
        <v>2017</v>
      </c>
      <c r="B30" s="46">
        <v>61</v>
      </c>
      <c r="C30" s="46">
        <v>57</v>
      </c>
      <c r="D30" s="46">
        <v>22</v>
      </c>
      <c r="E30" s="46">
        <v>26</v>
      </c>
      <c r="F30" s="46">
        <v>23</v>
      </c>
      <c r="G30" s="46">
        <v>6</v>
      </c>
      <c r="H30" s="46">
        <v>1</v>
      </c>
      <c r="I30" s="46">
        <f>SUM(B30:H30)</f>
        <v>196</v>
      </c>
    </row>
    <row r="31" spans="1:103" ht="15.75" thickTop="1">
      <c r="A31" t="s">
        <v>15</v>
      </c>
      <c r="B31" s="48">
        <f>B30</f>
        <v>61</v>
      </c>
      <c r="C31" s="48">
        <f>C30+B29</f>
        <v>123</v>
      </c>
      <c r="D31" s="48">
        <f>D30+C29+B28</f>
        <v>121</v>
      </c>
      <c r="E31" s="48">
        <f>E30+D29+C28+B27</f>
        <v>229</v>
      </c>
      <c r="F31" s="48">
        <f>F30+E29+D28+C27+B26</f>
        <v>222</v>
      </c>
      <c r="G31" s="48">
        <f>G30+F29+E28+D27+C26</f>
        <v>184</v>
      </c>
      <c r="H31" s="48">
        <f>H30+G29+F28+E27+D26</f>
        <v>194</v>
      </c>
      <c r="I31" s="49">
        <f>B31+C31+D31+E31+F31+G31+H31</f>
        <v>1134</v>
      </c>
    </row>
    <row r="32" spans="1:103">
      <c r="A32" t="s">
        <v>16</v>
      </c>
      <c r="B32" s="48">
        <v>191</v>
      </c>
      <c r="C32" s="48">
        <v>196</v>
      </c>
      <c r="D32" s="48">
        <v>202</v>
      </c>
      <c r="E32" s="48">
        <v>205</v>
      </c>
      <c r="F32" s="48">
        <v>206</v>
      </c>
      <c r="G32" s="48">
        <v>204</v>
      </c>
      <c r="H32" s="48">
        <v>203</v>
      </c>
      <c r="I32" s="48">
        <v>1407</v>
      </c>
    </row>
    <row r="33" spans="1:103">
      <c r="A33" t="s">
        <v>17</v>
      </c>
      <c r="B33" s="73">
        <f t="shared" ref="B33:I33" si="2">B31/B32*100</f>
        <v>31.937172774869111</v>
      </c>
      <c r="C33" s="73">
        <f t="shared" si="2"/>
        <v>62.755102040816325</v>
      </c>
      <c r="D33" s="73">
        <f t="shared" si="2"/>
        <v>59.900990099009896</v>
      </c>
      <c r="E33" s="51">
        <f t="shared" si="2"/>
        <v>111.70731707317074</v>
      </c>
      <c r="F33" s="51">
        <f t="shared" si="2"/>
        <v>107.76699029126213</v>
      </c>
      <c r="G33" s="51">
        <f t="shared" si="2"/>
        <v>90.196078431372555</v>
      </c>
      <c r="H33" s="51">
        <f t="shared" si="2"/>
        <v>95.566502463054192</v>
      </c>
      <c r="I33" s="51">
        <f t="shared" si="2"/>
        <v>80.597014925373131</v>
      </c>
    </row>
    <row r="34" spans="1:103">
      <c r="A34" t="s">
        <v>18</v>
      </c>
      <c r="B34" s="52">
        <f t="shared" ref="B34:H34" si="3">B32-B31</f>
        <v>130</v>
      </c>
      <c r="C34" s="52">
        <f t="shared" si="3"/>
        <v>73</v>
      </c>
      <c r="D34" s="52">
        <f t="shared" si="3"/>
        <v>81</v>
      </c>
      <c r="E34" s="52" t="s">
        <v>50</v>
      </c>
      <c r="F34" s="52" t="s">
        <v>50</v>
      </c>
      <c r="G34" s="52">
        <f t="shared" si="3"/>
        <v>20</v>
      </c>
      <c r="H34" s="52">
        <f t="shared" si="3"/>
        <v>9</v>
      </c>
      <c r="I34" s="52">
        <f>SUM(B34:H34)</f>
        <v>313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129</v>
      </c>
      <c r="E44" s="19">
        <v>218</v>
      </c>
      <c r="F44" s="19">
        <v>170</v>
      </c>
      <c r="G44" s="19">
        <v>43</v>
      </c>
      <c r="H44" s="67"/>
      <c r="I44" s="67">
        <f>SUM(D44:H44)</f>
        <v>560</v>
      </c>
    </row>
    <row r="45" spans="1:103" ht="17.25" thickTop="1" thickBot="1">
      <c r="A45" t="s">
        <v>15</v>
      </c>
      <c r="B45" s="4"/>
      <c r="C45" s="4"/>
      <c r="D45" s="19">
        <f>D44</f>
        <v>129</v>
      </c>
      <c r="E45" s="19">
        <f>E44</f>
        <v>218</v>
      </c>
      <c r="F45" s="19">
        <f>F44</f>
        <v>170</v>
      </c>
      <c r="G45" s="19">
        <f>G44</f>
        <v>43</v>
      </c>
      <c r="H45" s="67"/>
      <c r="I45" s="67">
        <f>SUM(D45:H45)</f>
        <v>560</v>
      </c>
    </row>
    <row r="46" spans="1:103" ht="17.25" thickTop="1" thickBot="1">
      <c r="A46" s="17" t="s">
        <v>16</v>
      </c>
      <c r="B46" s="18"/>
      <c r="C46" s="18"/>
      <c r="D46" s="21">
        <v>208</v>
      </c>
      <c r="E46" s="22">
        <v>210</v>
      </c>
      <c r="F46" s="22">
        <v>209</v>
      </c>
      <c r="G46" s="21">
        <v>205</v>
      </c>
      <c r="H46" s="32"/>
      <c r="I46" s="32">
        <f>SUM(D46:H46)</f>
        <v>832</v>
      </c>
    </row>
    <row r="47" spans="1:103" ht="16.5" thickTop="1" thickBot="1">
      <c r="A47" t="s">
        <v>17</v>
      </c>
      <c r="B47" s="8"/>
      <c r="C47" s="8"/>
      <c r="D47" s="54">
        <f>D45/D46*100</f>
        <v>62.019230769230774</v>
      </c>
      <c r="E47" s="68">
        <f t="shared" ref="E47:I47" si="4">E45/E46*100</f>
        <v>103.80952380952382</v>
      </c>
      <c r="F47" s="68">
        <f t="shared" si="4"/>
        <v>81.339712918660297</v>
      </c>
      <c r="G47" s="54">
        <f t="shared" si="4"/>
        <v>20.975609756097562</v>
      </c>
      <c r="H47" s="54"/>
      <c r="I47" s="54">
        <f t="shared" si="4"/>
        <v>67.307692307692307</v>
      </c>
    </row>
    <row r="48" spans="1:103" ht="15.75" thickTop="1">
      <c r="A48" t="s">
        <v>18</v>
      </c>
      <c r="B48" s="7"/>
      <c r="C48" s="7"/>
      <c r="D48" s="48">
        <f>D46-D45</f>
        <v>79</v>
      </c>
      <c r="E48" s="48" t="s">
        <v>50</v>
      </c>
      <c r="F48" s="48">
        <f t="shared" ref="E48:I48" si="5">F46-F45</f>
        <v>39</v>
      </c>
      <c r="G48" s="48">
        <f t="shared" si="5"/>
        <v>162</v>
      </c>
      <c r="H48" s="48"/>
      <c r="I48" s="48">
        <f t="shared" si="5"/>
        <v>272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50"/>
  <sheetViews>
    <sheetView topLeftCell="A13" workbookViewId="0">
      <selection activeCell="A39" sqref="A39:CY39"/>
    </sheetView>
  </sheetViews>
  <sheetFormatPr defaultRowHeight="15"/>
  <cols>
    <col min="1" max="1" width="26.5703125" customWidth="1"/>
  </cols>
  <sheetData>
    <row r="1" spans="1:103" ht="15.75" thickBot="1">
      <c r="A1" t="s">
        <v>25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14</v>
      </c>
      <c r="B9" s="46">
        <v>0</v>
      </c>
      <c r="C9" s="46">
        <v>0</v>
      </c>
      <c r="D9" s="46">
        <v>52</v>
      </c>
      <c r="E9" s="46">
        <v>68</v>
      </c>
      <c r="F9" s="46">
        <v>38</v>
      </c>
      <c r="G9" s="46">
        <v>0</v>
      </c>
      <c r="H9" s="46">
        <v>0</v>
      </c>
      <c r="I9" s="47">
        <f>SUM(B9:H9)</f>
        <v>158</v>
      </c>
    </row>
    <row r="10" spans="1:103" ht="17.25" thickTop="1" thickBot="1">
      <c r="A10" s="1">
        <v>2015</v>
      </c>
      <c r="B10" s="46">
        <v>75</v>
      </c>
      <c r="C10" s="46">
        <v>45</v>
      </c>
      <c r="D10" s="46">
        <v>26</v>
      </c>
      <c r="E10" s="46">
        <v>1</v>
      </c>
      <c r="F10" s="46">
        <v>0</v>
      </c>
      <c r="G10" s="46">
        <v>0</v>
      </c>
      <c r="H10" s="46">
        <v>0</v>
      </c>
      <c r="I10" s="47">
        <f>SUM(B10:H10)</f>
        <v>147</v>
      </c>
    </row>
    <row r="11" spans="1:103" ht="17.25" thickTop="1" thickBot="1">
      <c r="A11" s="1">
        <v>2016</v>
      </c>
      <c r="B11" s="46">
        <v>46</v>
      </c>
      <c r="C11" s="46">
        <v>13</v>
      </c>
      <c r="D11" s="46">
        <v>7</v>
      </c>
      <c r="E11" s="46">
        <v>9</v>
      </c>
      <c r="F11" s="46">
        <v>2</v>
      </c>
      <c r="G11" s="46">
        <v>0</v>
      </c>
      <c r="H11" s="46">
        <v>0</v>
      </c>
      <c r="I11" s="47">
        <f>SUM(B11:H11)</f>
        <v>77</v>
      </c>
    </row>
    <row r="12" spans="1:103" ht="17.25" thickTop="1" thickBot="1">
      <c r="A12" s="1">
        <v>2017</v>
      </c>
      <c r="B12" s="46">
        <v>25</v>
      </c>
      <c r="C12" s="46">
        <v>5</v>
      </c>
      <c r="D12" s="46">
        <v>0</v>
      </c>
      <c r="E12" s="46">
        <v>6</v>
      </c>
      <c r="F12" s="46">
        <v>3</v>
      </c>
      <c r="G12" s="46">
        <v>2</v>
      </c>
      <c r="H12" s="46">
        <v>0</v>
      </c>
      <c r="I12" s="47">
        <f>SUM(B12:H12)</f>
        <v>41</v>
      </c>
    </row>
    <row r="13" spans="1:103" ht="15.75" thickTop="1">
      <c r="A13" t="s">
        <v>15</v>
      </c>
      <c r="B13" s="48">
        <f>B12</f>
        <v>25</v>
      </c>
      <c r="C13" s="48">
        <f>C12+B11</f>
        <v>51</v>
      </c>
      <c r="D13" s="48">
        <f>D12+C11+B10</f>
        <v>88</v>
      </c>
      <c r="E13" s="48">
        <f>E12+D11+C10+B9</f>
        <v>58</v>
      </c>
      <c r="F13" s="48">
        <f>F12+E11+D10+C9+B8</f>
        <v>38</v>
      </c>
      <c r="G13" s="48">
        <f>G12+F11+E10+D9+C8</f>
        <v>57</v>
      </c>
      <c r="H13" s="48">
        <f>H12+G11+F10+E9+D8</f>
        <v>68</v>
      </c>
      <c r="I13" s="49">
        <f>B13+C13+D13+E13+F13+G13+H13</f>
        <v>385</v>
      </c>
    </row>
    <row r="14" spans="1:103">
      <c r="A14" t="s">
        <v>16</v>
      </c>
      <c r="B14" s="48">
        <v>55</v>
      </c>
      <c r="C14" s="48">
        <v>58</v>
      </c>
      <c r="D14" s="48">
        <v>61</v>
      </c>
      <c r="E14" s="48">
        <v>63</v>
      </c>
      <c r="F14" s="48">
        <v>64</v>
      </c>
      <c r="G14" s="48">
        <v>64</v>
      </c>
      <c r="H14" s="48">
        <v>64</v>
      </c>
      <c r="I14" s="48">
        <v>429</v>
      </c>
    </row>
    <row r="15" spans="1:103">
      <c r="A15" t="s">
        <v>17</v>
      </c>
      <c r="B15" s="73">
        <f t="shared" ref="B15:I15" si="0">B13/B14*100</f>
        <v>45.454545454545453</v>
      </c>
      <c r="C15" s="51">
        <f t="shared" si="0"/>
        <v>87.931034482758619</v>
      </c>
      <c r="D15" s="51">
        <f t="shared" si="0"/>
        <v>144.26229508196721</v>
      </c>
      <c r="E15" s="51">
        <f t="shared" si="0"/>
        <v>92.063492063492063</v>
      </c>
      <c r="F15" s="73">
        <f t="shared" si="0"/>
        <v>59.375</v>
      </c>
      <c r="G15" s="51">
        <f t="shared" si="0"/>
        <v>89.0625</v>
      </c>
      <c r="H15" s="51">
        <f t="shared" si="0"/>
        <v>106.25</v>
      </c>
      <c r="I15" s="51">
        <f t="shared" si="0"/>
        <v>89.743589743589752</v>
      </c>
    </row>
    <row r="16" spans="1:103">
      <c r="A16" t="s">
        <v>18</v>
      </c>
      <c r="B16" s="52">
        <f t="shared" ref="B16:C16" si="1">B14-B13</f>
        <v>30</v>
      </c>
      <c r="C16" s="52">
        <f t="shared" si="1"/>
        <v>7</v>
      </c>
      <c r="D16" s="52" t="s">
        <v>50</v>
      </c>
      <c r="E16" s="52">
        <f>E14-E13</f>
        <v>5</v>
      </c>
      <c r="F16" s="52">
        <f>F14-F13</f>
        <v>26</v>
      </c>
      <c r="G16" s="52">
        <f>G14-G13</f>
        <v>7</v>
      </c>
      <c r="H16" s="52" t="s">
        <v>50</v>
      </c>
      <c r="I16" s="52">
        <f>SUM(B16:H16)</f>
        <v>75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14</v>
      </c>
      <c r="E27" s="46">
        <v>49</v>
      </c>
      <c r="F27" s="46">
        <v>29</v>
      </c>
      <c r="G27" s="46">
        <v>15</v>
      </c>
      <c r="H27" s="46">
        <v>0</v>
      </c>
      <c r="I27" s="47">
        <f>SUM(B27:H27)</f>
        <v>107</v>
      </c>
    </row>
    <row r="28" spans="1:103" ht="17.25" thickTop="1" thickBot="1">
      <c r="A28" s="1">
        <v>2015</v>
      </c>
      <c r="B28" s="46">
        <v>9</v>
      </c>
      <c r="C28" s="46">
        <v>26</v>
      </c>
      <c r="D28" s="46">
        <v>26</v>
      </c>
      <c r="E28" s="46">
        <v>16</v>
      </c>
      <c r="F28" s="46">
        <v>4</v>
      </c>
      <c r="G28" s="46">
        <v>2</v>
      </c>
      <c r="H28" s="46">
        <v>0</v>
      </c>
      <c r="I28" s="47">
        <f>SUM(B28:H28)</f>
        <v>83</v>
      </c>
    </row>
    <row r="29" spans="1:103" ht="17.25" thickTop="1" thickBot="1">
      <c r="A29" s="1">
        <v>2016</v>
      </c>
      <c r="B29" s="46">
        <v>28</v>
      </c>
      <c r="C29" s="46">
        <v>23</v>
      </c>
      <c r="D29" s="46">
        <v>17</v>
      </c>
      <c r="E29" s="46">
        <v>13</v>
      </c>
      <c r="F29" s="46">
        <v>2</v>
      </c>
      <c r="G29" s="46">
        <v>2</v>
      </c>
      <c r="H29" s="46">
        <v>0</v>
      </c>
      <c r="I29" s="47">
        <f>SUM(B29:H29)</f>
        <v>85</v>
      </c>
    </row>
    <row r="30" spans="1:103" ht="17.25" thickTop="1" thickBot="1">
      <c r="A30" s="1">
        <v>2017</v>
      </c>
      <c r="B30" s="46">
        <v>17</v>
      </c>
      <c r="C30" s="46">
        <v>10</v>
      </c>
      <c r="D30" s="46">
        <v>9</v>
      </c>
      <c r="E30" s="46">
        <v>2</v>
      </c>
      <c r="F30" s="46">
        <v>4</v>
      </c>
      <c r="G30" s="46">
        <v>0</v>
      </c>
      <c r="H30" s="46">
        <v>0</v>
      </c>
      <c r="I30" s="47">
        <f>SUM(B30:H30)</f>
        <v>42</v>
      </c>
    </row>
    <row r="31" spans="1:103" ht="15.75" thickTop="1">
      <c r="A31" t="s">
        <v>15</v>
      </c>
      <c r="B31" s="48">
        <f>B30</f>
        <v>17</v>
      </c>
      <c r="C31" s="48">
        <f>C30+B29</f>
        <v>38</v>
      </c>
      <c r="D31" s="48">
        <f>D30+C29+B28</f>
        <v>41</v>
      </c>
      <c r="E31" s="48">
        <f>E30+D29+C28+B27</f>
        <v>45</v>
      </c>
      <c r="F31" s="48">
        <f>F30+E29+D28+C27+B26</f>
        <v>43</v>
      </c>
      <c r="G31" s="48">
        <f>G30+F29+E28+D27+C26</f>
        <v>32</v>
      </c>
      <c r="H31" s="48">
        <f>H30+G29+F28+E27+D26</f>
        <v>55</v>
      </c>
      <c r="I31" s="49">
        <f>B31+C31+D31+E31+F31+G31+H31</f>
        <v>271</v>
      </c>
    </row>
    <row r="32" spans="1:103">
      <c r="A32" t="s">
        <v>16</v>
      </c>
      <c r="B32" s="48">
        <v>55</v>
      </c>
      <c r="C32" s="48">
        <v>58</v>
      </c>
      <c r="D32" s="48">
        <v>61</v>
      </c>
      <c r="E32" s="48">
        <v>63</v>
      </c>
      <c r="F32" s="48">
        <v>64</v>
      </c>
      <c r="G32" s="48">
        <v>64</v>
      </c>
      <c r="H32" s="48">
        <v>64</v>
      </c>
      <c r="I32" s="48">
        <v>429</v>
      </c>
    </row>
    <row r="33" spans="1:103">
      <c r="A33" t="s">
        <v>17</v>
      </c>
      <c r="B33" s="73">
        <f t="shared" ref="B33:I33" si="2">B31/B32*100</f>
        <v>30.909090909090907</v>
      </c>
      <c r="C33" s="73">
        <f t="shared" si="2"/>
        <v>65.517241379310349</v>
      </c>
      <c r="D33" s="73">
        <f t="shared" si="2"/>
        <v>67.213114754098356</v>
      </c>
      <c r="E33" s="73">
        <f t="shared" si="2"/>
        <v>71.428571428571431</v>
      </c>
      <c r="F33" s="73">
        <f t="shared" si="2"/>
        <v>67.1875</v>
      </c>
      <c r="G33" s="73">
        <f t="shared" si="2"/>
        <v>50</v>
      </c>
      <c r="H33" s="51">
        <f t="shared" si="2"/>
        <v>85.9375</v>
      </c>
      <c r="I33" s="73">
        <f t="shared" si="2"/>
        <v>63.170163170163171</v>
      </c>
    </row>
    <row r="34" spans="1:103">
      <c r="A34" t="s">
        <v>18</v>
      </c>
      <c r="B34" s="52">
        <f t="shared" ref="B34:H34" si="3">B32-B31</f>
        <v>38</v>
      </c>
      <c r="C34" s="52">
        <f t="shared" si="3"/>
        <v>20</v>
      </c>
      <c r="D34" s="52">
        <f t="shared" si="3"/>
        <v>20</v>
      </c>
      <c r="E34" s="52">
        <f t="shared" si="3"/>
        <v>18</v>
      </c>
      <c r="F34" s="52">
        <f t="shared" si="3"/>
        <v>21</v>
      </c>
      <c r="G34" s="52">
        <f t="shared" si="3"/>
        <v>32</v>
      </c>
      <c r="H34" s="52">
        <f t="shared" si="3"/>
        <v>9</v>
      </c>
      <c r="I34" s="52">
        <f>SUM(B34:H34)</f>
        <v>158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22</v>
      </c>
      <c r="E44" s="19">
        <v>23</v>
      </c>
      <c r="F44" s="19">
        <v>28</v>
      </c>
      <c r="G44" s="19">
        <v>13</v>
      </c>
      <c r="H44" s="26"/>
      <c r="I44" s="26">
        <f>SUM(D44:H44)</f>
        <v>86</v>
      </c>
    </row>
    <row r="45" spans="1:103" ht="17.25" thickTop="1" thickBot="1">
      <c r="A45" t="s">
        <v>15</v>
      </c>
      <c r="B45" s="4"/>
      <c r="C45" s="4"/>
      <c r="D45" s="19">
        <f>D44</f>
        <v>22</v>
      </c>
      <c r="E45" s="19">
        <f>E44</f>
        <v>23</v>
      </c>
      <c r="F45" s="19">
        <f>F44</f>
        <v>28</v>
      </c>
      <c r="G45" s="19">
        <f>G44</f>
        <v>13</v>
      </c>
      <c r="H45" s="26"/>
      <c r="I45" s="26">
        <f>SUM(D45:H45)</f>
        <v>86</v>
      </c>
    </row>
    <row r="46" spans="1:103" ht="17.25" thickTop="1" thickBot="1">
      <c r="A46" s="17" t="s">
        <v>16</v>
      </c>
      <c r="B46" s="18"/>
      <c r="C46" s="18"/>
      <c r="D46" s="21">
        <v>61</v>
      </c>
      <c r="E46" s="22">
        <v>63</v>
      </c>
      <c r="F46" s="22">
        <v>64</v>
      </c>
      <c r="G46" s="21">
        <v>65</v>
      </c>
      <c r="H46" s="27"/>
      <c r="I46" s="27">
        <f>SUM(D46:H46)</f>
        <v>253</v>
      </c>
    </row>
    <row r="47" spans="1:103" ht="16.5" thickTop="1" thickBot="1">
      <c r="A47" t="s">
        <v>17</v>
      </c>
      <c r="B47" s="8"/>
      <c r="C47" s="8"/>
      <c r="D47" s="24">
        <f>D45/D46*100</f>
        <v>36.065573770491802</v>
      </c>
      <c r="E47" s="24">
        <f t="shared" ref="E47:I47" si="4">E45/E46*100</f>
        <v>36.507936507936506</v>
      </c>
      <c r="F47" s="24">
        <f t="shared" si="4"/>
        <v>43.75</v>
      </c>
      <c r="G47" s="24">
        <f t="shared" si="4"/>
        <v>20</v>
      </c>
      <c r="H47" s="24"/>
      <c r="I47" s="24">
        <f t="shared" si="4"/>
        <v>33.992094861660078</v>
      </c>
    </row>
    <row r="48" spans="1:103" ht="15.75" thickTop="1">
      <c r="A48" t="s">
        <v>18</v>
      </c>
      <c r="B48" s="7"/>
      <c r="C48" s="7"/>
      <c r="D48" s="4">
        <f>D46-D45</f>
        <v>39</v>
      </c>
      <c r="E48" s="4">
        <f t="shared" ref="E48:I48" si="5">E46-E45</f>
        <v>40</v>
      </c>
      <c r="F48" s="4">
        <f t="shared" si="5"/>
        <v>36</v>
      </c>
      <c r="G48" s="4">
        <f t="shared" si="5"/>
        <v>52</v>
      </c>
      <c r="H48" s="4"/>
      <c r="I48" s="4">
        <f t="shared" si="5"/>
        <v>167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50"/>
  <sheetViews>
    <sheetView topLeftCell="A25" zoomScaleNormal="100" workbookViewId="0">
      <selection activeCell="G37" sqref="G37"/>
    </sheetView>
  </sheetViews>
  <sheetFormatPr defaultRowHeight="15"/>
  <cols>
    <col min="1" max="1" width="27.42578125" customWidth="1"/>
  </cols>
  <sheetData>
    <row r="1" spans="1:103" ht="15.75" thickBot="1">
      <c r="A1" t="s">
        <v>26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90</v>
      </c>
      <c r="E9" s="46">
        <v>80</v>
      </c>
      <c r="F9" s="46">
        <v>100</v>
      </c>
      <c r="G9" s="46">
        <v>0</v>
      </c>
      <c r="H9" s="46">
        <v>0</v>
      </c>
      <c r="I9" s="47">
        <v>0</v>
      </c>
    </row>
    <row r="10" spans="1:103" ht="17.25" thickTop="1" thickBot="1">
      <c r="A10" s="1">
        <v>2015</v>
      </c>
      <c r="B10" s="46">
        <v>95</v>
      </c>
      <c r="C10" s="46">
        <v>85</v>
      </c>
      <c r="D10" s="46">
        <v>48</v>
      </c>
      <c r="E10" s="46">
        <v>3</v>
      </c>
      <c r="F10" s="46">
        <v>1</v>
      </c>
      <c r="G10" s="46">
        <v>0</v>
      </c>
      <c r="H10" s="46">
        <v>0</v>
      </c>
      <c r="I10" s="47">
        <f>SUM(B10:H10)</f>
        <v>232</v>
      </c>
    </row>
    <row r="11" spans="1:103" ht="17.25" thickTop="1" thickBot="1">
      <c r="A11" s="1">
        <v>2016</v>
      </c>
      <c r="B11" s="46">
        <v>88</v>
      </c>
      <c r="C11" s="46">
        <v>7</v>
      </c>
      <c r="D11" s="46">
        <v>2</v>
      </c>
      <c r="E11" s="46">
        <v>5</v>
      </c>
      <c r="F11" s="46">
        <v>1</v>
      </c>
      <c r="G11" s="46">
        <v>0</v>
      </c>
      <c r="H11" s="46">
        <v>0</v>
      </c>
      <c r="I11" s="47">
        <f>SUM(B11:H11)</f>
        <v>103</v>
      </c>
    </row>
    <row r="12" spans="1:103" ht="17.25" thickTop="1" thickBot="1">
      <c r="A12" s="1">
        <v>2017</v>
      </c>
      <c r="B12" s="46">
        <v>39</v>
      </c>
      <c r="C12" s="46">
        <v>7</v>
      </c>
      <c r="D12" s="46">
        <v>2</v>
      </c>
      <c r="E12" s="46">
        <v>3</v>
      </c>
      <c r="F12" s="46">
        <v>2</v>
      </c>
      <c r="G12" s="46">
        <v>2</v>
      </c>
      <c r="H12" s="46">
        <v>0</v>
      </c>
      <c r="I12" s="47">
        <f>SUM(B12:H12)</f>
        <v>55</v>
      </c>
    </row>
    <row r="13" spans="1:103" ht="15.75" thickTop="1">
      <c r="A13" t="s">
        <v>15</v>
      </c>
      <c r="B13" s="48">
        <f>B12</f>
        <v>39</v>
      </c>
      <c r="C13" s="48">
        <f>C12+B11</f>
        <v>95</v>
      </c>
      <c r="D13" s="48">
        <f>D12+C11+B10</f>
        <v>104</v>
      </c>
      <c r="E13" s="48">
        <f>E12+D11+C10+B9</f>
        <v>90</v>
      </c>
      <c r="F13" s="48">
        <f>F12+E11+D10+C9+B8</f>
        <v>55</v>
      </c>
      <c r="G13" s="48">
        <f>G12+F11+E10+D9+C8</f>
        <v>96</v>
      </c>
      <c r="H13" s="48">
        <f>H12+G11+F10+E9+D8</f>
        <v>81</v>
      </c>
      <c r="I13" s="49">
        <f>B13+C13+D13+E13+F13+G13+H13</f>
        <v>560</v>
      </c>
    </row>
    <row r="14" spans="1:103">
      <c r="A14" t="s">
        <v>16</v>
      </c>
      <c r="B14" s="48">
        <v>83</v>
      </c>
      <c r="C14" s="48">
        <v>83</v>
      </c>
      <c r="D14" s="48">
        <v>84</v>
      </c>
      <c r="E14" s="48">
        <v>84</v>
      </c>
      <c r="F14" s="48">
        <v>85</v>
      </c>
      <c r="G14" s="48">
        <v>84</v>
      </c>
      <c r="H14" s="48">
        <v>84</v>
      </c>
      <c r="I14" s="48">
        <v>587</v>
      </c>
    </row>
    <row r="15" spans="1:103">
      <c r="A15" t="s">
        <v>17</v>
      </c>
      <c r="B15" s="73">
        <f t="shared" ref="B15:I15" si="0">B13/B14*100</f>
        <v>46.987951807228917</v>
      </c>
      <c r="C15" s="51">
        <f t="shared" si="0"/>
        <v>114.45783132530121</v>
      </c>
      <c r="D15" s="51">
        <f t="shared" si="0"/>
        <v>123.80952380952381</v>
      </c>
      <c r="E15" s="51">
        <f t="shared" si="0"/>
        <v>107.14285714285714</v>
      </c>
      <c r="F15" s="73">
        <f t="shared" si="0"/>
        <v>64.705882352941174</v>
      </c>
      <c r="G15" s="51">
        <f t="shared" si="0"/>
        <v>114.28571428571428</v>
      </c>
      <c r="H15" s="51">
        <f t="shared" si="0"/>
        <v>96.428571428571431</v>
      </c>
      <c r="I15" s="51">
        <f t="shared" si="0"/>
        <v>95.400340715502551</v>
      </c>
    </row>
    <row r="16" spans="1:103">
      <c r="A16" t="s">
        <v>18</v>
      </c>
      <c r="B16" s="52">
        <f t="shared" ref="B16:H16" si="1">B14-B13</f>
        <v>44</v>
      </c>
      <c r="C16" s="52" t="s">
        <v>50</v>
      </c>
      <c r="D16" s="52" t="s">
        <v>50</v>
      </c>
      <c r="E16" s="52" t="s">
        <v>50</v>
      </c>
      <c r="F16" s="52">
        <f>F14-F13</f>
        <v>30</v>
      </c>
      <c r="G16" s="52" t="s">
        <v>50</v>
      </c>
      <c r="H16" s="52">
        <f t="shared" si="1"/>
        <v>3</v>
      </c>
      <c r="I16" s="52">
        <f>SUM(B16:H16)</f>
        <v>77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23</v>
      </c>
      <c r="E27" s="46">
        <v>68</v>
      </c>
      <c r="F27" s="46">
        <v>127</v>
      </c>
      <c r="G27" s="46">
        <v>0</v>
      </c>
      <c r="H27" s="46">
        <v>0</v>
      </c>
      <c r="I27" s="47">
        <f>SUM(B27:H27)</f>
        <v>218</v>
      </c>
    </row>
    <row r="28" spans="1:103" ht="17.25" thickTop="1" thickBot="1">
      <c r="A28" s="1">
        <v>2015</v>
      </c>
      <c r="B28" s="46">
        <v>37</v>
      </c>
      <c r="C28" s="46">
        <v>72</v>
      </c>
      <c r="D28" s="46">
        <v>92</v>
      </c>
      <c r="E28" s="46">
        <v>20</v>
      </c>
      <c r="F28" s="46">
        <v>1</v>
      </c>
      <c r="G28" s="46">
        <v>3</v>
      </c>
      <c r="H28" s="46">
        <v>0</v>
      </c>
      <c r="I28" s="47">
        <f>SUM(B28:H28)</f>
        <v>225</v>
      </c>
    </row>
    <row r="29" spans="1:103" ht="17.25" thickTop="1" thickBot="1">
      <c r="A29" s="1">
        <v>2016</v>
      </c>
      <c r="B29" s="46">
        <v>38</v>
      </c>
      <c r="C29" s="46">
        <v>25</v>
      </c>
      <c r="D29" s="46">
        <v>9</v>
      </c>
      <c r="E29" s="46">
        <v>9</v>
      </c>
      <c r="F29" s="46">
        <v>3</v>
      </c>
      <c r="G29" s="46">
        <v>0</v>
      </c>
      <c r="H29" s="46">
        <v>0</v>
      </c>
      <c r="I29" s="47">
        <f>SUM(B29:H29)</f>
        <v>84</v>
      </c>
    </row>
    <row r="30" spans="1:103" ht="17.25" thickTop="1" thickBot="1">
      <c r="A30" s="1">
        <v>2017</v>
      </c>
      <c r="B30" s="46">
        <v>21</v>
      </c>
      <c r="C30" s="46">
        <v>15</v>
      </c>
      <c r="D30" s="46">
        <v>4</v>
      </c>
      <c r="E30" s="46">
        <v>1</v>
      </c>
      <c r="F30" s="46">
        <v>4</v>
      </c>
      <c r="G30" s="46">
        <v>1</v>
      </c>
      <c r="H30" s="46">
        <v>0</v>
      </c>
      <c r="I30" s="47">
        <f>SUM(B30:H30)</f>
        <v>46</v>
      </c>
    </row>
    <row r="31" spans="1:103" ht="15.75" thickTop="1">
      <c r="A31" t="s">
        <v>15</v>
      </c>
      <c r="B31" s="48">
        <f>B30</f>
        <v>21</v>
      </c>
      <c r="C31" s="48">
        <f>C30+B29</f>
        <v>53</v>
      </c>
      <c r="D31" s="48">
        <f>D30+C29+B28</f>
        <v>66</v>
      </c>
      <c r="E31" s="48">
        <f>E30+D29+C28+B27</f>
        <v>82</v>
      </c>
      <c r="F31" s="48">
        <f>F30+E29+D28+C27+B26</f>
        <v>105</v>
      </c>
      <c r="G31" s="48">
        <f>G30+F29+E28+D27+C26</f>
        <v>47</v>
      </c>
      <c r="H31" s="48">
        <f>H30+G29+F28+E27+D26</f>
        <v>69</v>
      </c>
      <c r="I31" s="49">
        <f>B31+C31+D31+E31+F31+G31+H31</f>
        <v>443</v>
      </c>
    </row>
    <row r="32" spans="1:103">
      <c r="A32" t="s">
        <v>16</v>
      </c>
      <c r="B32" s="48">
        <v>83</v>
      </c>
      <c r="C32" s="48">
        <v>83</v>
      </c>
      <c r="D32" s="48">
        <v>84</v>
      </c>
      <c r="E32" s="48">
        <v>84</v>
      </c>
      <c r="F32" s="48">
        <v>85</v>
      </c>
      <c r="G32" s="48">
        <v>84</v>
      </c>
      <c r="H32" s="48">
        <v>84</v>
      </c>
      <c r="I32" s="48">
        <v>587</v>
      </c>
    </row>
    <row r="33" spans="1:103">
      <c r="A33" t="s">
        <v>17</v>
      </c>
      <c r="B33" s="73">
        <f t="shared" ref="B33:I33" si="2">B31/B32*100</f>
        <v>25.301204819277107</v>
      </c>
      <c r="C33" s="73">
        <f t="shared" si="2"/>
        <v>63.855421686746979</v>
      </c>
      <c r="D33" s="73">
        <f t="shared" si="2"/>
        <v>78.571428571428569</v>
      </c>
      <c r="E33" s="51">
        <f t="shared" si="2"/>
        <v>97.61904761904762</v>
      </c>
      <c r="F33" s="51">
        <f t="shared" si="2"/>
        <v>123.52941176470588</v>
      </c>
      <c r="G33" s="73">
        <f t="shared" si="2"/>
        <v>55.952380952380956</v>
      </c>
      <c r="H33" s="51">
        <f t="shared" si="2"/>
        <v>82.142857142857139</v>
      </c>
      <c r="I33" s="73">
        <f t="shared" si="2"/>
        <v>75.468483816013631</v>
      </c>
    </row>
    <row r="34" spans="1:103">
      <c r="A34" t="s">
        <v>18</v>
      </c>
      <c r="B34" s="52">
        <f t="shared" ref="B34:H34" si="3">B32-B31</f>
        <v>62</v>
      </c>
      <c r="C34" s="52">
        <f t="shared" si="3"/>
        <v>30</v>
      </c>
      <c r="D34" s="52">
        <f t="shared" si="3"/>
        <v>18</v>
      </c>
      <c r="E34" s="52">
        <f t="shared" si="3"/>
        <v>2</v>
      </c>
      <c r="F34" s="52" t="s">
        <v>50</v>
      </c>
      <c r="G34" s="52">
        <f t="shared" si="3"/>
        <v>37</v>
      </c>
      <c r="H34" s="52">
        <f t="shared" si="3"/>
        <v>15</v>
      </c>
      <c r="I34" s="52">
        <f>SUM(B34:H34)</f>
        <v>164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28</v>
      </c>
      <c r="E44" s="19">
        <v>79</v>
      </c>
      <c r="F44" s="19">
        <v>59</v>
      </c>
      <c r="G44" s="19">
        <v>12</v>
      </c>
      <c r="H44" s="67"/>
      <c r="I44" s="67">
        <f>SUM(D44:H44)</f>
        <v>178</v>
      </c>
    </row>
    <row r="45" spans="1:103" ht="17.25" thickTop="1" thickBot="1">
      <c r="A45" t="s">
        <v>15</v>
      </c>
      <c r="B45" s="4"/>
      <c r="C45" s="4"/>
      <c r="D45" s="19">
        <f>D44</f>
        <v>28</v>
      </c>
      <c r="E45" s="19">
        <f>E44</f>
        <v>79</v>
      </c>
      <c r="F45" s="19">
        <f>F44</f>
        <v>59</v>
      </c>
      <c r="G45" s="19">
        <f>G44</f>
        <v>12</v>
      </c>
      <c r="H45" s="67"/>
      <c r="I45" s="67">
        <f>SUM(D45:H45)</f>
        <v>178</v>
      </c>
    </row>
    <row r="46" spans="1:103" ht="17.25" thickTop="1" thickBot="1">
      <c r="A46" s="17" t="s">
        <v>16</v>
      </c>
      <c r="B46" s="18"/>
      <c r="C46" s="18"/>
      <c r="D46" s="21">
        <v>82</v>
      </c>
      <c r="E46" s="22">
        <v>83</v>
      </c>
      <c r="F46" s="22">
        <v>84</v>
      </c>
      <c r="G46" s="21">
        <v>85</v>
      </c>
      <c r="H46" s="32"/>
      <c r="I46" s="32">
        <f>SUM(D46:H46)</f>
        <v>334</v>
      </c>
    </row>
    <row r="47" spans="1:103" ht="16.5" thickTop="1" thickBot="1">
      <c r="A47" t="s">
        <v>17</v>
      </c>
      <c r="B47" s="8"/>
      <c r="C47" s="8"/>
      <c r="D47" s="54">
        <f>D45/D46*100</f>
        <v>34.146341463414636</v>
      </c>
      <c r="E47" s="68">
        <f t="shared" ref="E47:I47" si="4">E45/E46*100</f>
        <v>95.180722891566262</v>
      </c>
      <c r="F47" s="54">
        <f t="shared" si="4"/>
        <v>70.238095238095227</v>
      </c>
      <c r="G47" s="54">
        <f t="shared" si="4"/>
        <v>14.117647058823529</v>
      </c>
      <c r="H47" s="54"/>
      <c r="I47" s="54">
        <f t="shared" si="4"/>
        <v>53.293413173652695</v>
      </c>
    </row>
    <row r="48" spans="1:103" ht="15.75" thickTop="1">
      <c r="A48" t="s">
        <v>18</v>
      </c>
      <c r="B48" s="7"/>
      <c r="C48" s="7"/>
      <c r="D48" s="48">
        <f>D46-D45</f>
        <v>54</v>
      </c>
      <c r="E48" s="48">
        <f t="shared" ref="E48:I48" si="5">E46-E45</f>
        <v>4</v>
      </c>
      <c r="F48" s="48">
        <f t="shared" si="5"/>
        <v>25</v>
      </c>
      <c r="G48" s="48">
        <f t="shared" si="5"/>
        <v>73</v>
      </c>
      <c r="H48" s="48"/>
      <c r="I48" s="48">
        <f t="shared" si="5"/>
        <v>156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50"/>
  <sheetViews>
    <sheetView topLeftCell="A13" zoomScaleNormal="100" workbookViewId="0">
      <selection activeCell="A39" sqref="A39:CY39"/>
    </sheetView>
  </sheetViews>
  <sheetFormatPr defaultRowHeight="15"/>
  <cols>
    <col min="1" max="1" width="25.5703125" customWidth="1"/>
    <col min="3" max="3" width="9.85546875" customWidth="1"/>
    <col min="4" max="4" width="9.5703125" customWidth="1"/>
    <col min="5" max="5" width="9.7109375" customWidth="1"/>
    <col min="6" max="7" width="10" customWidth="1"/>
    <col min="8" max="8" width="9.7109375" customWidth="1"/>
    <col min="9" max="9" width="9.42578125" customWidth="1"/>
  </cols>
  <sheetData>
    <row r="1" spans="1:103" ht="15.75" thickBot="1">
      <c r="A1" t="s">
        <v>27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66</v>
      </c>
      <c r="E9" s="46">
        <v>53</v>
      </c>
      <c r="F9" s="46">
        <v>55</v>
      </c>
      <c r="G9" s="46">
        <v>0</v>
      </c>
      <c r="H9" s="46">
        <v>0</v>
      </c>
      <c r="I9" s="47">
        <f>SUM(B9:H9)</f>
        <v>174</v>
      </c>
    </row>
    <row r="10" spans="1:103" ht="17.25" thickTop="1" thickBot="1">
      <c r="A10" s="1">
        <v>2015</v>
      </c>
      <c r="B10" s="46">
        <v>46</v>
      </c>
      <c r="C10" s="46">
        <v>52</v>
      </c>
      <c r="D10" s="46">
        <v>35</v>
      </c>
      <c r="E10" s="46">
        <v>9</v>
      </c>
      <c r="F10" s="46">
        <v>9</v>
      </c>
      <c r="G10" s="46">
        <v>1</v>
      </c>
      <c r="H10" s="46">
        <v>0</v>
      </c>
      <c r="I10" s="47">
        <f>SUM(B10:H10)</f>
        <v>152</v>
      </c>
    </row>
    <row r="11" spans="1:103" ht="17.25" thickTop="1" thickBot="1">
      <c r="A11" s="1">
        <v>2016</v>
      </c>
      <c r="B11" s="46">
        <v>22</v>
      </c>
      <c r="C11" s="46">
        <v>5</v>
      </c>
      <c r="D11" s="46">
        <v>1</v>
      </c>
      <c r="E11" s="46">
        <v>1</v>
      </c>
      <c r="F11" s="46">
        <v>0</v>
      </c>
      <c r="G11" s="46">
        <v>2</v>
      </c>
      <c r="H11" s="46">
        <v>0</v>
      </c>
      <c r="I11" s="47">
        <f>SUM(B11:H11)</f>
        <v>31</v>
      </c>
    </row>
    <row r="12" spans="1:103" ht="17.25" thickTop="1" thickBot="1">
      <c r="A12" s="1">
        <v>2017</v>
      </c>
      <c r="B12" s="46">
        <v>3</v>
      </c>
      <c r="C12" s="46">
        <v>2</v>
      </c>
      <c r="D12" s="46">
        <v>2</v>
      </c>
      <c r="E12" s="46">
        <v>1</v>
      </c>
      <c r="F12" s="46">
        <v>1</v>
      </c>
      <c r="G12" s="46">
        <v>0</v>
      </c>
      <c r="H12" s="46">
        <v>0</v>
      </c>
      <c r="I12" s="47">
        <f>SUM(B12:H12)</f>
        <v>9</v>
      </c>
    </row>
    <row r="13" spans="1:103" ht="15.75" thickTop="1">
      <c r="A13" t="s">
        <v>15</v>
      </c>
      <c r="B13" s="48">
        <f>B12</f>
        <v>3</v>
      </c>
      <c r="C13" s="48">
        <f>C12+B11</f>
        <v>24</v>
      </c>
      <c r="D13" s="48">
        <f>D12+C11+B10</f>
        <v>53</v>
      </c>
      <c r="E13" s="48">
        <f>E12+D11+C10+B9</f>
        <v>54</v>
      </c>
      <c r="F13" s="48">
        <f>F12+E11+D10+C9+B8</f>
        <v>37</v>
      </c>
      <c r="G13" s="48">
        <f>G12+F11+E10+D9+C8</f>
        <v>75</v>
      </c>
      <c r="H13" s="48">
        <f>H12+G11+F10+E9+D8</f>
        <v>64</v>
      </c>
      <c r="I13" s="49">
        <f>B13+C13+D13+E13+F13+G13+H13</f>
        <v>310</v>
      </c>
    </row>
    <row r="14" spans="1:103">
      <c r="A14" t="s">
        <v>16</v>
      </c>
      <c r="B14" s="48">
        <v>70</v>
      </c>
      <c r="C14" s="48">
        <v>73</v>
      </c>
      <c r="D14" s="48">
        <v>77</v>
      </c>
      <c r="E14" s="48">
        <v>79</v>
      </c>
      <c r="F14" s="48">
        <v>79</v>
      </c>
      <c r="G14" s="48">
        <v>77</v>
      </c>
      <c r="H14" s="48">
        <v>75</v>
      </c>
      <c r="I14" s="48">
        <v>530</v>
      </c>
    </row>
    <row r="15" spans="1:103">
      <c r="A15" t="s">
        <v>17</v>
      </c>
      <c r="B15" s="73">
        <f t="shared" ref="B15:I15" si="0">B13/B14*100</f>
        <v>4.2857142857142856</v>
      </c>
      <c r="C15" s="73">
        <f t="shared" si="0"/>
        <v>32.87671232876712</v>
      </c>
      <c r="D15" s="73">
        <f t="shared" si="0"/>
        <v>68.831168831168839</v>
      </c>
      <c r="E15" s="73">
        <f t="shared" si="0"/>
        <v>68.35443037974683</v>
      </c>
      <c r="F15" s="73">
        <f t="shared" si="0"/>
        <v>46.835443037974684</v>
      </c>
      <c r="G15" s="51">
        <f t="shared" si="0"/>
        <v>97.402597402597408</v>
      </c>
      <c r="H15" s="51">
        <f t="shared" si="0"/>
        <v>85.333333333333343</v>
      </c>
      <c r="I15" s="50">
        <f t="shared" si="0"/>
        <v>58.490566037735846</v>
      </c>
    </row>
    <row r="16" spans="1:103">
      <c r="A16" t="s">
        <v>18</v>
      </c>
      <c r="B16" s="52">
        <f t="shared" ref="B16:H16" si="1">B14-B13</f>
        <v>67</v>
      </c>
      <c r="C16" s="52">
        <f t="shared" si="1"/>
        <v>49</v>
      </c>
      <c r="D16" s="52">
        <f>D14-D13</f>
        <v>24</v>
      </c>
      <c r="E16" s="52">
        <f>E14-E13</f>
        <v>25</v>
      </c>
      <c r="F16" s="52">
        <f>F14-F13</f>
        <v>42</v>
      </c>
      <c r="G16" s="52">
        <f t="shared" si="1"/>
        <v>2</v>
      </c>
      <c r="H16" s="52">
        <f t="shared" si="1"/>
        <v>11</v>
      </c>
      <c r="I16" s="52">
        <f>SUM(B16:H16)</f>
        <v>220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33</v>
      </c>
      <c r="E27" s="46">
        <v>37</v>
      </c>
      <c r="F27" s="46">
        <v>34</v>
      </c>
      <c r="G27" s="46">
        <v>15</v>
      </c>
      <c r="H27" s="46" t="s">
        <v>50</v>
      </c>
      <c r="I27" s="46">
        <v>119</v>
      </c>
    </row>
    <row r="28" spans="1:103" ht="17.25" thickTop="1" thickBot="1">
      <c r="A28" s="1">
        <v>2015</v>
      </c>
      <c r="B28" s="46">
        <v>11</v>
      </c>
      <c r="C28" s="46">
        <v>26</v>
      </c>
      <c r="D28" s="46">
        <v>36</v>
      </c>
      <c r="E28" s="46">
        <v>10</v>
      </c>
      <c r="F28" s="46">
        <v>20</v>
      </c>
      <c r="G28" s="46">
        <v>29</v>
      </c>
      <c r="H28" s="46">
        <v>5</v>
      </c>
      <c r="I28" s="46">
        <v>137</v>
      </c>
    </row>
    <row r="29" spans="1:103" ht="17.25" thickTop="1" thickBot="1">
      <c r="A29" s="1">
        <v>2016</v>
      </c>
      <c r="B29" s="46">
        <v>11</v>
      </c>
      <c r="C29" s="46">
        <v>21</v>
      </c>
      <c r="D29" s="46">
        <v>12</v>
      </c>
      <c r="E29" s="46">
        <v>0</v>
      </c>
      <c r="F29" s="46">
        <v>4</v>
      </c>
      <c r="G29" s="46">
        <v>0</v>
      </c>
      <c r="H29" s="46">
        <v>1</v>
      </c>
      <c r="I29" s="46">
        <v>49</v>
      </c>
    </row>
    <row r="30" spans="1:103" ht="17.25" thickTop="1" thickBot="1">
      <c r="A30" s="1">
        <v>2017</v>
      </c>
      <c r="B30" s="46">
        <v>3</v>
      </c>
      <c r="C30" s="46">
        <v>1</v>
      </c>
      <c r="D30" s="46">
        <v>0</v>
      </c>
      <c r="E30" s="46">
        <v>1</v>
      </c>
      <c r="F30" s="46">
        <v>0</v>
      </c>
      <c r="G30" s="46">
        <v>1</v>
      </c>
      <c r="H30" s="46">
        <v>0</v>
      </c>
      <c r="I30" s="46">
        <v>6</v>
      </c>
    </row>
    <row r="31" spans="1:103" ht="15.75" thickTop="1">
      <c r="A31" t="s">
        <v>15</v>
      </c>
      <c r="B31" s="48">
        <f>B30</f>
        <v>3</v>
      </c>
      <c r="C31" s="48">
        <f>C30+B29</f>
        <v>12</v>
      </c>
      <c r="D31" s="48">
        <f>D30+C29+B28</f>
        <v>32</v>
      </c>
      <c r="E31" s="48">
        <f>E30+D29+C28+B27</f>
        <v>39</v>
      </c>
      <c r="F31" s="48">
        <f>F30+E29+D28+C27+B26</f>
        <v>36</v>
      </c>
      <c r="G31" s="48">
        <f>G30+F29+E28+D27+C26</f>
        <v>48</v>
      </c>
      <c r="H31" s="48">
        <f>H30+G29+F28+E27+D26</f>
        <v>57</v>
      </c>
      <c r="I31" s="49">
        <f>B31+C31+D31+E31+F31+G31+H31</f>
        <v>227</v>
      </c>
    </row>
    <row r="32" spans="1:103">
      <c r="A32" t="s">
        <v>16</v>
      </c>
      <c r="B32" s="48">
        <v>70</v>
      </c>
      <c r="C32" s="48">
        <v>73</v>
      </c>
      <c r="D32" s="48">
        <v>77</v>
      </c>
      <c r="E32" s="48">
        <v>79</v>
      </c>
      <c r="F32" s="48">
        <v>79</v>
      </c>
      <c r="G32" s="48">
        <v>77</v>
      </c>
      <c r="H32" s="48">
        <v>75</v>
      </c>
      <c r="I32" s="48">
        <v>530</v>
      </c>
    </row>
    <row r="33" spans="1:103">
      <c r="A33" t="s">
        <v>17</v>
      </c>
      <c r="B33" s="73">
        <f t="shared" ref="B33:I33" si="2">B31/B32*100</f>
        <v>4.2857142857142856</v>
      </c>
      <c r="C33" s="73">
        <f t="shared" si="2"/>
        <v>16.43835616438356</v>
      </c>
      <c r="D33" s="73">
        <f t="shared" si="2"/>
        <v>41.558441558441558</v>
      </c>
      <c r="E33" s="73">
        <f t="shared" si="2"/>
        <v>49.367088607594937</v>
      </c>
      <c r="F33" s="73">
        <f t="shared" si="2"/>
        <v>45.569620253164558</v>
      </c>
      <c r="G33" s="73">
        <f t="shared" si="2"/>
        <v>62.337662337662337</v>
      </c>
      <c r="H33" s="73">
        <f t="shared" si="2"/>
        <v>76</v>
      </c>
      <c r="I33" s="73">
        <f t="shared" si="2"/>
        <v>42.830188679245282</v>
      </c>
    </row>
    <row r="34" spans="1:103">
      <c r="A34" t="s">
        <v>18</v>
      </c>
      <c r="B34" s="52">
        <f t="shared" ref="B34:H34" si="3">B32-B31</f>
        <v>67</v>
      </c>
      <c r="C34" s="52">
        <f t="shared" si="3"/>
        <v>61</v>
      </c>
      <c r="D34" s="52">
        <f t="shared" si="3"/>
        <v>45</v>
      </c>
      <c r="E34" s="52">
        <f t="shared" si="3"/>
        <v>40</v>
      </c>
      <c r="F34" s="52">
        <f t="shared" si="3"/>
        <v>43</v>
      </c>
      <c r="G34" s="52">
        <f t="shared" si="3"/>
        <v>29</v>
      </c>
      <c r="H34" s="52">
        <f t="shared" si="3"/>
        <v>18</v>
      </c>
      <c r="I34" s="52">
        <f>SUM(B34:H34)</f>
        <v>303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0</v>
      </c>
      <c r="E44" s="19">
        <v>5</v>
      </c>
      <c r="F44" s="19">
        <v>1</v>
      </c>
      <c r="G44" s="19">
        <v>0</v>
      </c>
      <c r="H44" s="67"/>
      <c r="I44" s="67">
        <f>SUM(D44:H44)</f>
        <v>6</v>
      </c>
    </row>
    <row r="45" spans="1:103" ht="17.25" thickTop="1" thickBot="1">
      <c r="A45" t="s">
        <v>15</v>
      </c>
      <c r="B45" s="4"/>
      <c r="C45" s="4"/>
      <c r="D45" s="19">
        <v>0</v>
      </c>
      <c r="E45" s="19">
        <v>5</v>
      </c>
      <c r="F45" s="19">
        <v>1</v>
      </c>
      <c r="G45" s="19">
        <v>0</v>
      </c>
      <c r="H45" s="67"/>
      <c r="I45" s="67">
        <f>SUM(D45:H45)</f>
        <v>6</v>
      </c>
    </row>
    <row r="46" spans="1:103" ht="17.25" thickTop="1" thickBot="1">
      <c r="A46" s="17" t="s">
        <v>16</v>
      </c>
      <c r="B46" s="18"/>
      <c r="C46" s="18"/>
      <c r="D46" s="29">
        <v>77</v>
      </c>
      <c r="E46" s="30">
        <v>78</v>
      </c>
      <c r="F46" s="30">
        <v>77</v>
      </c>
      <c r="G46" s="29">
        <v>78</v>
      </c>
      <c r="H46" s="32"/>
      <c r="I46" s="32">
        <f>SUM(D46:H46)</f>
        <v>310</v>
      </c>
    </row>
    <row r="47" spans="1:103" ht="16.5" thickTop="1" thickBot="1">
      <c r="A47" t="s">
        <v>17</v>
      </c>
      <c r="B47" s="8"/>
      <c r="C47" s="8"/>
      <c r="D47" s="54">
        <f>D45/D46*100</f>
        <v>0</v>
      </c>
      <c r="E47" s="54">
        <f t="shared" ref="E47:I47" si="4">E45/E46*100</f>
        <v>6.4102564102564097</v>
      </c>
      <c r="F47" s="54">
        <f t="shared" si="4"/>
        <v>1.2987012987012987</v>
      </c>
      <c r="G47" s="54">
        <f t="shared" si="4"/>
        <v>0</v>
      </c>
      <c r="H47" s="54"/>
      <c r="I47" s="54">
        <f t="shared" si="4"/>
        <v>1.935483870967742</v>
      </c>
    </row>
    <row r="48" spans="1:103" ht="15.75" thickTop="1">
      <c r="A48" t="s">
        <v>18</v>
      </c>
      <c r="B48" s="7"/>
      <c r="C48" s="7"/>
      <c r="D48" s="48">
        <f>D46-D45</f>
        <v>77</v>
      </c>
      <c r="E48" s="48">
        <f t="shared" ref="E48:I48" si="5">E46-E45</f>
        <v>73</v>
      </c>
      <c r="F48" s="48">
        <f t="shared" si="5"/>
        <v>76</v>
      </c>
      <c r="G48" s="48">
        <f t="shared" si="5"/>
        <v>78</v>
      </c>
      <c r="H48" s="48"/>
      <c r="I48" s="48">
        <f t="shared" si="5"/>
        <v>304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50"/>
  <sheetViews>
    <sheetView topLeftCell="A10" workbookViewId="0">
      <selection activeCell="D36" sqref="D36"/>
    </sheetView>
  </sheetViews>
  <sheetFormatPr defaultRowHeight="15"/>
  <cols>
    <col min="1" max="1" width="25.7109375" customWidth="1"/>
    <col min="2" max="2" width="9.42578125" customWidth="1"/>
    <col min="4" max="4" width="9.7109375" customWidth="1"/>
  </cols>
  <sheetData>
    <row r="1" spans="1:103" ht="15.75" thickBot="1">
      <c r="A1" t="s">
        <v>28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2">
        <v>2</v>
      </c>
      <c r="C8" s="2">
        <v>2</v>
      </c>
      <c r="D8" s="2">
        <v>0</v>
      </c>
      <c r="E8" s="2">
        <v>0</v>
      </c>
      <c r="F8" s="2">
        <v>2</v>
      </c>
      <c r="G8" s="2">
        <v>0</v>
      </c>
      <c r="H8" s="2">
        <v>0</v>
      </c>
      <c r="I8" s="2">
        <v>6</v>
      </c>
    </row>
    <row r="9" spans="1:103" ht="17.25" thickTop="1" thickBot="1">
      <c r="A9" s="1">
        <v>2014</v>
      </c>
      <c r="B9" s="2">
        <v>0</v>
      </c>
      <c r="C9" s="2">
        <v>0</v>
      </c>
      <c r="D9" s="3">
        <v>1532</v>
      </c>
      <c r="E9" s="3">
        <v>1402</v>
      </c>
      <c r="F9" s="3">
        <v>1485</v>
      </c>
      <c r="G9" s="2">
        <v>0</v>
      </c>
      <c r="H9" s="2">
        <v>0</v>
      </c>
      <c r="I9" s="3">
        <v>4419</v>
      </c>
    </row>
    <row r="10" spans="1:103" ht="17.25" thickTop="1" thickBot="1">
      <c r="A10" s="1">
        <v>2015</v>
      </c>
      <c r="B10" s="3">
        <v>1830</v>
      </c>
      <c r="C10" s="3">
        <v>1214</v>
      </c>
      <c r="D10" s="3">
        <v>1292</v>
      </c>
      <c r="E10" s="2">
        <v>51</v>
      </c>
      <c r="F10" s="2">
        <v>27</v>
      </c>
      <c r="G10" s="2">
        <v>2</v>
      </c>
      <c r="H10" s="2">
        <v>4</v>
      </c>
      <c r="I10" s="3">
        <v>4420</v>
      </c>
    </row>
    <row r="11" spans="1:103" ht="17.25" thickTop="1" thickBot="1">
      <c r="A11" s="1">
        <v>2016</v>
      </c>
      <c r="B11" s="2">
        <v>966</v>
      </c>
      <c r="C11" s="2">
        <v>217</v>
      </c>
      <c r="D11" s="2">
        <v>136</v>
      </c>
      <c r="E11" s="2">
        <v>109</v>
      </c>
      <c r="F11" s="2">
        <v>50</v>
      </c>
      <c r="G11" s="2">
        <v>10</v>
      </c>
      <c r="H11" s="2">
        <v>1</v>
      </c>
      <c r="I11" s="3">
        <v>1489</v>
      </c>
    </row>
    <row r="12" spans="1:103" ht="17.25" thickTop="1" thickBot="1">
      <c r="A12" s="1">
        <v>2017</v>
      </c>
      <c r="B12" s="2">
        <v>336</v>
      </c>
      <c r="C12" s="2">
        <v>76</v>
      </c>
      <c r="D12" s="2">
        <v>29</v>
      </c>
      <c r="E12" s="2">
        <v>40</v>
      </c>
      <c r="F12" s="2">
        <v>42</v>
      </c>
      <c r="G12" s="2">
        <v>3</v>
      </c>
      <c r="H12" s="2">
        <v>0</v>
      </c>
      <c r="I12" s="2">
        <f>SUM(B12:H12)</f>
        <v>526</v>
      </c>
    </row>
    <row r="13" spans="1:103" ht="15.75" thickTop="1">
      <c r="A13" t="s">
        <v>15</v>
      </c>
      <c r="B13" s="4">
        <f>B12</f>
        <v>336</v>
      </c>
      <c r="C13" s="4">
        <f>C12+B11</f>
        <v>1042</v>
      </c>
      <c r="D13" s="4">
        <f>D12+C11+B10</f>
        <v>2076</v>
      </c>
      <c r="E13" s="4">
        <f>E12+D11+C10+B9</f>
        <v>1390</v>
      </c>
      <c r="F13" s="4">
        <f>F12+E11+D10+C9+B8</f>
        <v>1445</v>
      </c>
      <c r="G13" s="4">
        <f>G12+F11+E10+D9+C8</f>
        <v>1638</v>
      </c>
      <c r="H13" s="4">
        <f>H12+G11+F10+E9+D8</f>
        <v>1439</v>
      </c>
      <c r="I13" s="5">
        <f>B13+C13+D13+E13+F13+G13+H13</f>
        <v>9366</v>
      </c>
    </row>
    <row r="14" spans="1:103">
      <c r="A14" t="s">
        <v>16</v>
      </c>
      <c r="B14" s="4">
        <v>1446</v>
      </c>
      <c r="C14" s="4">
        <v>1501</v>
      </c>
      <c r="D14" s="4">
        <v>1563</v>
      </c>
      <c r="E14" s="4">
        <v>1608</v>
      </c>
      <c r="F14" s="4">
        <v>1624</v>
      </c>
      <c r="G14" s="4">
        <v>1621</v>
      </c>
      <c r="H14" s="4">
        <v>1621</v>
      </c>
      <c r="I14" s="4">
        <v>10984</v>
      </c>
    </row>
    <row r="15" spans="1:103">
      <c r="A15" t="s">
        <v>17</v>
      </c>
      <c r="B15" s="9">
        <f t="shared" ref="B15:I15" si="0">B13/B14*100</f>
        <v>23.236514522821576</v>
      </c>
      <c r="C15" s="9">
        <f t="shared" si="0"/>
        <v>69.420386409060626</v>
      </c>
      <c r="D15" s="10">
        <f t="shared" si="0"/>
        <v>132.82149712092129</v>
      </c>
      <c r="E15" s="10">
        <f t="shared" si="0"/>
        <v>86.442786069651746</v>
      </c>
      <c r="F15" s="10">
        <f t="shared" si="0"/>
        <v>88.977832512315274</v>
      </c>
      <c r="G15" s="10">
        <f t="shared" si="0"/>
        <v>101.04873534855028</v>
      </c>
      <c r="H15" s="10">
        <f t="shared" si="0"/>
        <v>88.772362739049967</v>
      </c>
      <c r="I15" s="10">
        <f t="shared" si="0"/>
        <v>85.269482884195185</v>
      </c>
    </row>
    <row r="16" spans="1:103">
      <c r="A16" t="s">
        <v>18</v>
      </c>
      <c r="B16" s="6">
        <f t="shared" ref="B16:H16" si="1">B14-B13</f>
        <v>1110</v>
      </c>
      <c r="C16" s="6">
        <f t="shared" si="1"/>
        <v>459</v>
      </c>
      <c r="D16" s="6" t="s">
        <v>50</v>
      </c>
      <c r="E16" s="6">
        <f>E14-E13</f>
        <v>218</v>
      </c>
      <c r="F16" s="6">
        <f>F14-F13</f>
        <v>179</v>
      </c>
      <c r="G16" s="6" t="s">
        <v>50</v>
      </c>
      <c r="H16" s="6">
        <f t="shared" si="1"/>
        <v>182</v>
      </c>
      <c r="I16" s="6">
        <f>SUM(B16:H16)</f>
        <v>2148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2">
        <v>3</v>
      </c>
      <c r="C26" s="2">
        <v>0</v>
      </c>
      <c r="D26" s="2">
        <v>0</v>
      </c>
      <c r="E26" s="2">
        <v>0</v>
      </c>
      <c r="F26" s="2">
        <v>2</v>
      </c>
      <c r="G26" s="2">
        <v>0</v>
      </c>
      <c r="H26" s="2">
        <v>0</v>
      </c>
      <c r="I26" s="2">
        <v>5</v>
      </c>
    </row>
    <row r="27" spans="1:103" ht="17.25" thickTop="1" thickBot="1">
      <c r="A27" s="1">
        <v>2014</v>
      </c>
      <c r="B27" s="2">
        <v>1</v>
      </c>
      <c r="C27" s="2">
        <v>0</v>
      </c>
      <c r="D27" s="2">
        <v>696</v>
      </c>
      <c r="E27" s="3">
        <v>1297</v>
      </c>
      <c r="F27" s="3">
        <v>1792</v>
      </c>
      <c r="G27" s="2">
        <v>100</v>
      </c>
      <c r="H27" s="2">
        <v>0</v>
      </c>
      <c r="I27" s="3">
        <v>3886</v>
      </c>
    </row>
    <row r="28" spans="1:103" ht="17.25" thickTop="1" thickBot="1">
      <c r="A28" s="1">
        <v>2015</v>
      </c>
      <c r="B28" s="2">
        <v>366</v>
      </c>
      <c r="C28" s="2">
        <v>913</v>
      </c>
      <c r="D28" s="3">
        <v>1060</v>
      </c>
      <c r="E28" s="2">
        <v>235</v>
      </c>
      <c r="F28" s="2">
        <v>116</v>
      </c>
      <c r="G28" s="2">
        <v>30</v>
      </c>
      <c r="H28" s="2">
        <v>4</v>
      </c>
      <c r="I28" s="3">
        <v>2724</v>
      </c>
    </row>
    <row r="29" spans="1:103" ht="17.25" thickTop="1" thickBot="1">
      <c r="A29" s="1">
        <v>2016</v>
      </c>
      <c r="B29" s="2">
        <v>376</v>
      </c>
      <c r="C29" s="2">
        <v>483</v>
      </c>
      <c r="D29" s="2">
        <v>364</v>
      </c>
      <c r="E29" s="2">
        <v>369</v>
      </c>
      <c r="F29" s="2">
        <v>302</v>
      </c>
      <c r="G29" s="2">
        <v>137</v>
      </c>
      <c r="H29" s="2">
        <v>4</v>
      </c>
      <c r="I29" s="3">
        <v>2035</v>
      </c>
    </row>
    <row r="30" spans="1:103" ht="17.25" thickTop="1" thickBot="1">
      <c r="A30" s="1">
        <v>2017</v>
      </c>
      <c r="B30" s="2">
        <v>171</v>
      </c>
      <c r="C30" s="2">
        <v>180</v>
      </c>
      <c r="D30" s="2">
        <v>48</v>
      </c>
      <c r="E30" s="2">
        <v>41</v>
      </c>
      <c r="F30" s="2">
        <v>40</v>
      </c>
      <c r="G30" s="2">
        <v>27</v>
      </c>
      <c r="H30" s="2">
        <v>1</v>
      </c>
      <c r="I30" s="2">
        <f>SUM(B30:H30)</f>
        <v>508</v>
      </c>
    </row>
    <row r="31" spans="1:103" ht="15.75" thickTop="1">
      <c r="A31" t="s">
        <v>15</v>
      </c>
      <c r="B31" s="4">
        <f>B30</f>
        <v>171</v>
      </c>
      <c r="C31" s="4">
        <f>C30+B29</f>
        <v>556</v>
      </c>
      <c r="D31" s="4">
        <f>D30+C29+B28</f>
        <v>897</v>
      </c>
      <c r="E31" s="4">
        <f>E30+D29+C28+B27</f>
        <v>1319</v>
      </c>
      <c r="F31" s="4">
        <f>F30+E29+D28+C27+B26</f>
        <v>1472</v>
      </c>
      <c r="G31" s="4">
        <f>G30+F29+E28+D27+C26</f>
        <v>1260</v>
      </c>
      <c r="H31" s="4">
        <f>H30+G29+F28+E27+D26</f>
        <v>1551</v>
      </c>
      <c r="I31" s="5">
        <f>B31+C31+D31+E31+F31+G31+H31</f>
        <v>7226</v>
      </c>
    </row>
    <row r="32" spans="1:103">
      <c r="A32" t="s">
        <v>16</v>
      </c>
      <c r="B32" s="4">
        <v>1446</v>
      </c>
      <c r="C32" s="4">
        <v>1501</v>
      </c>
      <c r="D32" s="4">
        <v>1563</v>
      </c>
      <c r="E32" s="4">
        <v>1608</v>
      </c>
      <c r="F32" s="4">
        <v>1624</v>
      </c>
      <c r="G32" s="4">
        <v>1621</v>
      </c>
      <c r="H32" s="4">
        <v>1621</v>
      </c>
      <c r="I32" s="4">
        <v>10984</v>
      </c>
    </row>
    <row r="33" spans="1:103">
      <c r="A33" t="s">
        <v>17</v>
      </c>
      <c r="B33" s="9">
        <f t="shared" ref="B33:I33" si="2">B31/B32*100</f>
        <v>11.825726141078837</v>
      </c>
      <c r="C33" s="9">
        <f t="shared" si="2"/>
        <v>37.041972018654228</v>
      </c>
      <c r="D33" s="9">
        <f t="shared" si="2"/>
        <v>57.389635316698659</v>
      </c>
      <c r="E33" s="10">
        <f t="shared" si="2"/>
        <v>82.027363184079604</v>
      </c>
      <c r="F33" s="10">
        <f t="shared" si="2"/>
        <v>90.64039408866995</v>
      </c>
      <c r="G33" s="9">
        <f t="shared" si="2"/>
        <v>77.729796421961751</v>
      </c>
      <c r="H33" s="10">
        <f t="shared" si="2"/>
        <v>95.68167797655768</v>
      </c>
      <c r="I33" s="9">
        <f t="shared" si="2"/>
        <v>65.78659868900219</v>
      </c>
    </row>
    <row r="34" spans="1:103">
      <c r="A34" t="s">
        <v>18</v>
      </c>
      <c r="B34" s="7">
        <f t="shared" ref="B34:H34" si="3">B32-B31</f>
        <v>1275</v>
      </c>
      <c r="C34" s="7">
        <f t="shared" si="3"/>
        <v>945</v>
      </c>
      <c r="D34" s="7">
        <f t="shared" si="3"/>
        <v>666</v>
      </c>
      <c r="E34" s="7">
        <f t="shared" si="3"/>
        <v>289</v>
      </c>
      <c r="F34" s="7">
        <f t="shared" si="3"/>
        <v>152</v>
      </c>
      <c r="G34" s="7">
        <f t="shared" si="3"/>
        <v>361</v>
      </c>
      <c r="H34" s="7">
        <f t="shared" si="3"/>
        <v>70</v>
      </c>
      <c r="I34" s="7">
        <f>SUM(B34:H34)</f>
        <v>3758</v>
      </c>
    </row>
    <row r="36" spans="1:103">
      <c r="A36" t="s">
        <v>51</v>
      </c>
    </row>
    <row r="37" spans="1:103" ht="15.75" thickBot="1"/>
    <row r="38" spans="1:103" ht="16.5" thickTop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40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5"/>
      <c r="D44" s="19">
        <v>85</v>
      </c>
      <c r="E44" s="19">
        <v>743</v>
      </c>
      <c r="F44" s="19">
        <v>591</v>
      </c>
      <c r="G44" s="19">
        <v>55</v>
      </c>
      <c r="H44" s="67"/>
      <c r="I44" s="67">
        <f>SUM(D44:H44)</f>
        <v>1474</v>
      </c>
    </row>
    <row r="45" spans="1:103" ht="17.25" thickTop="1" thickBot="1">
      <c r="A45" t="s">
        <v>15</v>
      </c>
      <c r="B45" s="4"/>
      <c r="C45" s="4"/>
      <c r="D45" s="19">
        <f>D44</f>
        <v>85</v>
      </c>
      <c r="E45" s="19">
        <f>E44</f>
        <v>743</v>
      </c>
      <c r="F45" s="19">
        <f>F44</f>
        <v>591</v>
      </c>
      <c r="G45" s="19">
        <f>G44</f>
        <v>55</v>
      </c>
      <c r="H45" s="67"/>
      <c r="I45" s="67">
        <f>SUM(D45:H45)</f>
        <v>1474</v>
      </c>
    </row>
    <row r="46" spans="1:103" ht="17.25" thickTop="1" thickBot="1">
      <c r="A46" s="17" t="s">
        <v>16</v>
      </c>
      <c r="B46" s="18"/>
      <c r="C46" s="18"/>
      <c r="D46" s="21">
        <v>1574</v>
      </c>
      <c r="E46" s="22">
        <v>1614</v>
      </c>
      <c r="F46" s="22">
        <v>1629</v>
      </c>
      <c r="G46" s="21">
        <v>1627</v>
      </c>
      <c r="H46" s="32"/>
      <c r="I46" s="32">
        <f>SUM(D46:H46)</f>
        <v>6444</v>
      </c>
    </row>
    <row r="47" spans="1:103" ht="16.5" thickTop="1" thickBot="1">
      <c r="A47" t="s">
        <v>17</v>
      </c>
      <c r="B47" s="8"/>
      <c r="C47" s="8"/>
      <c r="D47" s="54">
        <f>D45/D46*100</f>
        <v>5.4002541296060986</v>
      </c>
      <c r="E47" s="54">
        <f t="shared" ref="E47:I47" si="4">E45/E46*100</f>
        <v>46.034696406443622</v>
      </c>
      <c r="F47" s="54">
        <f t="shared" si="4"/>
        <v>36.279926335174956</v>
      </c>
      <c r="G47" s="54">
        <f t="shared" si="4"/>
        <v>3.3804548248309771</v>
      </c>
      <c r="H47" s="54"/>
      <c r="I47" s="54">
        <f t="shared" si="4"/>
        <v>22.873991309745499</v>
      </c>
    </row>
    <row r="48" spans="1:103" ht="15.75" thickTop="1">
      <c r="A48" t="s">
        <v>18</v>
      </c>
      <c r="B48" s="7"/>
      <c r="C48" s="7"/>
      <c r="D48" s="48">
        <f>D46-D45</f>
        <v>1489</v>
      </c>
      <c r="E48" s="48">
        <f t="shared" ref="E48:I48" si="5">E46-E45</f>
        <v>871</v>
      </c>
      <c r="F48" s="48">
        <f t="shared" si="5"/>
        <v>1038</v>
      </c>
      <c r="G48" s="48">
        <f t="shared" si="5"/>
        <v>1572</v>
      </c>
      <c r="H48" s="48"/>
      <c r="I48" s="48">
        <f t="shared" si="5"/>
        <v>4970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50"/>
  <sheetViews>
    <sheetView topLeftCell="A13" zoomScaleNormal="100" workbookViewId="0">
      <selection activeCell="A38" sqref="A38:CY38"/>
    </sheetView>
  </sheetViews>
  <sheetFormatPr defaultRowHeight="15"/>
  <cols>
    <col min="1" max="1" width="25.7109375" customWidth="1"/>
    <col min="7" max="7" width="9.5703125" customWidth="1"/>
  </cols>
  <sheetData>
    <row r="1" spans="1:103" ht="15.75" thickBot="1">
      <c r="A1" t="s">
        <v>29</v>
      </c>
    </row>
    <row r="2" spans="1:103" ht="16.5" thickTop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40"/>
    </row>
    <row r="3" spans="1:103" ht="15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3"/>
    </row>
    <row r="4" spans="1:103" ht="15.75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3"/>
    </row>
    <row r="5" spans="1:103" ht="15.7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/>
    </row>
    <row r="6" spans="1:103" ht="16.5" thickBo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ht="16.5" thickTop="1" thickBot="1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3" ht="17.25" thickTop="1" thickBot="1">
      <c r="A8" s="1">
        <v>2013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103" ht="17.25" thickTop="1" thickBot="1">
      <c r="A9" s="1">
        <v>2014</v>
      </c>
      <c r="B9" s="46">
        <v>0</v>
      </c>
      <c r="C9" s="46">
        <v>0</v>
      </c>
      <c r="D9" s="46">
        <v>198</v>
      </c>
      <c r="E9" s="46">
        <v>231</v>
      </c>
      <c r="F9" s="46">
        <v>290</v>
      </c>
      <c r="G9" s="46">
        <v>0</v>
      </c>
      <c r="H9" s="46">
        <v>0</v>
      </c>
      <c r="I9" s="46">
        <f>SUM(B9:H9)</f>
        <v>719</v>
      </c>
    </row>
    <row r="10" spans="1:103" ht="17.25" thickTop="1" thickBot="1">
      <c r="A10" s="1">
        <v>2015</v>
      </c>
      <c r="B10" s="46">
        <v>327</v>
      </c>
      <c r="C10" s="46">
        <v>220</v>
      </c>
      <c r="D10" s="46">
        <v>172</v>
      </c>
      <c r="E10" s="46">
        <v>8</v>
      </c>
      <c r="F10" s="46">
        <v>3</v>
      </c>
      <c r="G10" s="46">
        <v>0</v>
      </c>
      <c r="H10" s="46">
        <v>0</v>
      </c>
      <c r="I10" s="46">
        <f>SUM(B10:H10)</f>
        <v>730</v>
      </c>
    </row>
    <row r="11" spans="1:103" ht="17.25" thickTop="1" thickBot="1">
      <c r="A11" s="1">
        <v>2016</v>
      </c>
      <c r="B11" s="46">
        <v>168</v>
      </c>
      <c r="C11" s="46">
        <v>20</v>
      </c>
      <c r="D11" s="46">
        <v>6</v>
      </c>
      <c r="E11" s="46">
        <v>7</v>
      </c>
      <c r="F11" s="46">
        <v>3</v>
      </c>
      <c r="G11" s="46">
        <v>0</v>
      </c>
      <c r="H11" s="46">
        <v>0</v>
      </c>
      <c r="I11" s="46">
        <f>SUM(B11:H11)</f>
        <v>204</v>
      </c>
    </row>
    <row r="12" spans="1:103" ht="17.25" thickTop="1" thickBot="1">
      <c r="A12" s="1">
        <v>2017</v>
      </c>
      <c r="B12" s="46">
        <v>56</v>
      </c>
      <c r="C12" s="46">
        <v>10</v>
      </c>
      <c r="D12" s="46">
        <v>4</v>
      </c>
      <c r="E12" s="46">
        <v>2</v>
      </c>
      <c r="F12" s="46">
        <v>6</v>
      </c>
      <c r="G12" s="46">
        <v>0</v>
      </c>
      <c r="H12" s="46">
        <v>0</v>
      </c>
      <c r="I12" s="46">
        <f>SUM(B12:H12)</f>
        <v>78</v>
      </c>
    </row>
    <row r="13" spans="1:103" ht="15.75" thickTop="1">
      <c r="A13" t="s">
        <v>15</v>
      </c>
      <c r="B13" s="48">
        <f>B12</f>
        <v>56</v>
      </c>
      <c r="C13" s="48">
        <f>C12+B11</f>
        <v>178</v>
      </c>
      <c r="D13" s="48">
        <f>D12+C11+B10</f>
        <v>351</v>
      </c>
      <c r="E13" s="48">
        <f>E12+D11+C10+B9</f>
        <v>228</v>
      </c>
      <c r="F13" s="48">
        <f>F12+E11+D10+C9+B8</f>
        <v>185</v>
      </c>
      <c r="G13" s="48">
        <f>G12+F11+E10+D9+C8</f>
        <v>209</v>
      </c>
      <c r="H13" s="48">
        <f>H12+G11+F10+E9+D8</f>
        <v>234</v>
      </c>
      <c r="I13" s="49">
        <f>B13+C13+D13+E13+F13+G13+H13</f>
        <v>1441</v>
      </c>
    </row>
    <row r="14" spans="1:103">
      <c r="A14" t="s">
        <v>16</v>
      </c>
      <c r="B14" s="48">
        <v>244</v>
      </c>
      <c r="C14" s="48">
        <v>253</v>
      </c>
      <c r="D14" s="48">
        <v>263</v>
      </c>
      <c r="E14" s="48">
        <v>271</v>
      </c>
      <c r="F14" s="48">
        <v>274</v>
      </c>
      <c r="G14" s="48">
        <v>274</v>
      </c>
      <c r="H14" s="48">
        <v>275</v>
      </c>
      <c r="I14" s="48">
        <v>1854</v>
      </c>
    </row>
    <row r="15" spans="1:103">
      <c r="A15" t="s">
        <v>17</v>
      </c>
      <c r="B15" s="50">
        <f t="shared" ref="B15:I15" si="0">B13/B14*100</f>
        <v>22.950819672131146</v>
      </c>
      <c r="C15" s="50">
        <f t="shared" si="0"/>
        <v>70.355731225296452</v>
      </c>
      <c r="D15" s="51">
        <f t="shared" si="0"/>
        <v>133.46007604562737</v>
      </c>
      <c r="E15" s="51">
        <f t="shared" si="0"/>
        <v>84.132841328413292</v>
      </c>
      <c r="F15" s="50">
        <f t="shared" si="0"/>
        <v>67.518248175182478</v>
      </c>
      <c r="G15" s="50">
        <f>G13/G14*100</f>
        <v>76.277372262773724</v>
      </c>
      <c r="H15" s="51">
        <f t="shared" si="0"/>
        <v>85.090909090909093</v>
      </c>
      <c r="I15" s="50">
        <f t="shared" si="0"/>
        <v>77.723840345199562</v>
      </c>
    </row>
    <row r="16" spans="1:103">
      <c r="A16" t="s">
        <v>18</v>
      </c>
      <c r="B16" s="52">
        <f t="shared" ref="B16:H16" si="1">B14-B13</f>
        <v>188</v>
      </c>
      <c r="C16" s="52">
        <f t="shared" si="1"/>
        <v>75</v>
      </c>
      <c r="D16" s="52" t="s">
        <v>50</v>
      </c>
      <c r="E16" s="52">
        <f>E14-E13</f>
        <v>43</v>
      </c>
      <c r="F16" s="52">
        <f>F14-F13</f>
        <v>89</v>
      </c>
      <c r="G16" s="52">
        <f t="shared" si="1"/>
        <v>65</v>
      </c>
      <c r="H16" s="52">
        <f t="shared" si="1"/>
        <v>41</v>
      </c>
      <c r="I16" s="52">
        <f>SUM(B16:H16)</f>
        <v>501</v>
      </c>
    </row>
    <row r="18" spans="1:103">
      <c r="A18" t="s">
        <v>51</v>
      </c>
    </row>
    <row r="19" spans="1:103" ht="15.75" thickBot="1"/>
    <row r="20" spans="1:103" ht="16.5" thickTop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40"/>
    </row>
    <row r="21" spans="1:103" ht="15.75">
      <c r="A21" s="41" t="s">
        <v>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</row>
    <row r="22" spans="1:103" ht="15.7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</row>
    <row r="23" spans="1:103" ht="15.75">
      <c r="A23" s="41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</row>
    <row r="24" spans="1:103" ht="16.5" thickBot="1">
      <c r="A24" s="35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7"/>
    </row>
    <row r="25" spans="1:103" ht="16.5" thickTop="1" thickBot="1">
      <c r="A25" t="s">
        <v>6</v>
      </c>
      <c r="B25" t="s">
        <v>7</v>
      </c>
      <c r="C25" t="s">
        <v>8</v>
      </c>
      <c r="D25" t="s">
        <v>9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103" ht="17.25" thickTop="1" thickBot="1">
      <c r="A26" s="1">
        <v>2013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3" ht="17.25" thickTop="1" thickBot="1">
      <c r="A27" s="1">
        <v>2014</v>
      </c>
      <c r="B27" s="46">
        <v>0</v>
      </c>
      <c r="C27" s="46">
        <v>0</v>
      </c>
      <c r="D27" s="46">
        <v>104</v>
      </c>
      <c r="E27" s="46">
        <v>202</v>
      </c>
      <c r="F27" s="46">
        <v>219</v>
      </c>
      <c r="G27" s="46">
        <v>108</v>
      </c>
      <c r="H27" s="46">
        <v>0</v>
      </c>
      <c r="I27" s="47">
        <f>SUM(B27:H27)</f>
        <v>633</v>
      </c>
    </row>
    <row r="28" spans="1:103" ht="17.25" thickTop="1" thickBot="1">
      <c r="A28" s="1">
        <v>2015</v>
      </c>
      <c r="B28" s="46">
        <v>103</v>
      </c>
      <c r="C28" s="46">
        <v>204</v>
      </c>
      <c r="D28" s="46">
        <v>201</v>
      </c>
      <c r="E28" s="46">
        <v>63</v>
      </c>
      <c r="F28" s="46">
        <v>17</v>
      </c>
      <c r="G28" s="46">
        <v>4</v>
      </c>
      <c r="H28" s="46">
        <v>0</v>
      </c>
      <c r="I28" s="47">
        <f>SUM(B28:H28)</f>
        <v>592</v>
      </c>
    </row>
    <row r="29" spans="1:103" ht="17.25" thickTop="1" thickBot="1">
      <c r="A29" s="1">
        <v>2016</v>
      </c>
      <c r="B29" s="46">
        <v>54</v>
      </c>
      <c r="C29" s="46">
        <v>46</v>
      </c>
      <c r="D29" s="46">
        <v>20</v>
      </c>
      <c r="E29" s="46">
        <v>13</v>
      </c>
      <c r="F29" s="46">
        <v>8</v>
      </c>
      <c r="G29" s="46">
        <v>1</v>
      </c>
      <c r="H29" s="46">
        <v>0</v>
      </c>
      <c r="I29" s="47">
        <f>SUM(B29:H29)</f>
        <v>142</v>
      </c>
    </row>
    <row r="30" spans="1:103" ht="17.25" thickTop="1" thickBot="1">
      <c r="A30" s="1">
        <v>2017</v>
      </c>
      <c r="B30" s="46">
        <v>39</v>
      </c>
      <c r="C30" s="46">
        <v>40</v>
      </c>
      <c r="D30" s="46">
        <v>5</v>
      </c>
      <c r="E30" s="46">
        <v>3</v>
      </c>
      <c r="F30" s="46">
        <v>5</v>
      </c>
      <c r="G30" s="46">
        <v>0</v>
      </c>
      <c r="H30" s="46">
        <v>0</v>
      </c>
      <c r="I30" s="47">
        <f>SUM(B30:H30)</f>
        <v>92</v>
      </c>
    </row>
    <row r="31" spans="1:103" ht="15.75" thickTop="1">
      <c r="A31" t="s">
        <v>15</v>
      </c>
      <c r="B31" s="48">
        <f>B30</f>
        <v>39</v>
      </c>
      <c r="C31" s="48">
        <f>C30+B29</f>
        <v>94</v>
      </c>
      <c r="D31" s="48">
        <f>D30+C29+B28</f>
        <v>154</v>
      </c>
      <c r="E31" s="48">
        <f>E30+D29+C28+B27</f>
        <v>227</v>
      </c>
      <c r="F31" s="48">
        <f>F30+E29+D28+C27+B26</f>
        <v>219</v>
      </c>
      <c r="G31" s="48">
        <f>G30+F29+E28+D27+C26</f>
        <v>175</v>
      </c>
      <c r="H31" s="48">
        <f>H30+G29+F28+E27+D26</f>
        <v>220</v>
      </c>
      <c r="I31" s="49">
        <f>B31+C31+D31+E31+F31+G31+H31</f>
        <v>1128</v>
      </c>
    </row>
    <row r="32" spans="1:103">
      <c r="A32" t="s">
        <v>16</v>
      </c>
      <c r="B32" s="48">
        <v>244</v>
      </c>
      <c r="C32" s="48">
        <v>253</v>
      </c>
      <c r="D32" s="48">
        <v>263</v>
      </c>
      <c r="E32" s="48">
        <v>271</v>
      </c>
      <c r="F32" s="48">
        <v>274</v>
      </c>
      <c r="G32" s="48">
        <v>274</v>
      </c>
      <c r="H32" s="48">
        <v>275</v>
      </c>
      <c r="I32" s="48">
        <f>SUM(B32:H32)</f>
        <v>1854</v>
      </c>
    </row>
    <row r="33" spans="1:103">
      <c r="A33" t="s">
        <v>17</v>
      </c>
      <c r="B33" s="50">
        <f t="shared" ref="B33:I33" si="2">B31/B32*100</f>
        <v>15.983606557377051</v>
      </c>
      <c r="C33" s="50">
        <f t="shared" si="2"/>
        <v>37.154150197628461</v>
      </c>
      <c r="D33" s="50">
        <f t="shared" si="2"/>
        <v>58.555133079847913</v>
      </c>
      <c r="E33" s="51">
        <f t="shared" si="2"/>
        <v>83.763837638376387</v>
      </c>
      <c r="F33" s="50">
        <f t="shared" si="2"/>
        <v>79.927007299270073</v>
      </c>
      <c r="G33" s="50">
        <f t="shared" si="2"/>
        <v>63.868613138686136</v>
      </c>
      <c r="H33" s="51">
        <f t="shared" si="2"/>
        <v>80</v>
      </c>
      <c r="I33" s="50">
        <f t="shared" si="2"/>
        <v>60.841423948220061</v>
      </c>
    </row>
    <row r="34" spans="1:103">
      <c r="A34" t="s">
        <v>18</v>
      </c>
      <c r="B34" s="52">
        <f t="shared" ref="B34:H34" si="3">B32-B31</f>
        <v>205</v>
      </c>
      <c r="C34" s="52">
        <f t="shared" si="3"/>
        <v>159</v>
      </c>
      <c r="D34" s="52">
        <f t="shared" si="3"/>
        <v>109</v>
      </c>
      <c r="E34" s="52">
        <f t="shared" si="3"/>
        <v>44</v>
      </c>
      <c r="F34" s="52">
        <f t="shared" si="3"/>
        <v>55</v>
      </c>
      <c r="G34" s="52">
        <f t="shared" si="3"/>
        <v>99</v>
      </c>
      <c r="H34" s="52">
        <f t="shared" si="3"/>
        <v>55</v>
      </c>
      <c r="I34" s="52">
        <f>SUM(B34:H34)</f>
        <v>726</v>
      </c>
    </row>
    <row r="36" spans="1:103">
      <c r="A36" t="s">
        <v>51</v>
      </c>
    </row>
    <row r="37" spans="1:103" ht="15.75" thickBot="1"/>
    <row r="38" spans="1:103" ht="16.5" thickTop="1">
      <c r="A38" s="74" t="s">
        <v>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6"/>
    </row>
    <row r="39" spans="1:103" ht="15.75">
      <c r="A39" s="41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3"/>
    </row>
    <row r="40" spans="1:103" ht="15.75">
      <c r="A40" s="41" t="s">
        <v>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3"/>
    </row>
    <row r="41" spans="1:103" ht="15.75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3"/>
    </row>
    <row r="42" spans="1:103" ht="16.5" thickBo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7"/>
    </row>
    <row r="43" spans="1:103" ht="16.5" thickTop="1" thickBot="1">
      <c r="A43" t="s">
        <v>6</v>
      </c>
      <c r="D43" t="s">
        <v>9</v>
      </c>
      <c r="E43" t="s">
        <v>10</v>
      </c>
      <c r="F43" t="s">
        <v>11</v>
      </c>
      <c r="G43" t="s">
        <v>12</v>
      </c>
      <c r="I43" t="s">
        <v>22</v>
      </c>
    </row>
    <row r="44" spans="1:103" ht="17.25" thickTop="1" thickBot="1">
      <c r="A44" s="13">
        <v>2017</v>
      </c>
      <c r="B44" s="13"/>
      <c r="C44" s="13"/>
      <c r="D44" s="14">
        <v>31</v>
      </c>
      <c r="E44" s="14">
        <v>149</v>
      </c>
      <c r="F44" s="33">
        <v>131</v>
      </c>
      <c r="G44" s="19">
        <v>11</v>
      </c>
      <c r="H44" s="67"/>
      <c r="I44" s="67">
        <f>SUM(D44:H44)</f>
        <v>322</v>
      </c>
    </row>
    <row r="45" spans="1:103" ht="17.25" thickTop="1" thickBot="1">
      <c r="A45" t="s">
        <v>15</v>
      </c>
      <c r="B45" s="4"/>
      <c r="C45" s="4"/>
      <c r="D45" s="14">
        <v>31</v>
      </c>
      <c r="E45" s="14">
        <v>149</v>
      </c>
      <c r="F45" s="33">
        <v>131</v>
      </c>
      <c r="G45" s="19">
        <v>11</v>
      </c>
      <c r="H45" s="67"/>
      <c r="I45" s="67">
        <f>SUM(D45:H45)</f>
        <v>322</v>
      </c>
    </row>
    <row r="46" spans="1:103" ht="17.25" thickTop="1" thickBot="1">
      <c r="A46" s="17" t="s">
        <v>16</v>
      </c>
      <c r="B46" s="18"/>
      <c r="C46" s="18"/>
      <c r="D46" s="21">
        <v>273</v>
      </c>
      <c r="E46" s="22">
        <v>281</v>
      </c>
      <c r="F46" s="22">
        <v>283</v>
      </c>
      <c r="G46" s="21">
        <v>281</v>
      </c>
      <c r="H46" s="32"/>
      <c r="I46" s="32">
        <f>SUM(D46:H46)</f>
        <v>1118</v>
      </c>
    </row>
    <row r="47" spans="1:103" ht="16.5" thickTop="1" thickBot="1">
      <c r="A47" t="s">
        <v>17</v>
      </c>
      <c r="B47" s="8"/>
      <c r="C47" s="8"/>
      <c r="D47" s="54">
        <f>D45/D46*100</f>
        <v>11.355311355311356</v>
      </c>
      <c r="E47" s="54">
        <f t="shared" ref="E47:I47" si="4">E45/E46*100</f>
        <v>53.024911032028463</v>
      </c>
      <c r="F47" s="54">
        <f t="shared" si="4"/>
        <v>46.289752650176681</v>
      </c>
      <c r="G47" s="54">
        <f t="shared" si="4"/>
        <v>3.9145907473309607</v>
      </c>
      <c r="H47" s="54"/>
      <c r="I47" s="54">
        <f t="shared" si="4"/>
        <v>28.801431127012521</v>
      </c>
    </row>
    <row r="48" spans="1:103" ht="15.75" thickTop="1">
      <c r="A48" t="s">
        <v>18</v>
      </c>
      <c r="B48" s="7"/>
      <c r="C48" s="7"/>
      <c r="D48" s="48">
        <f>D46-D45</f>
        <v>242</v>
      </c>
      <c r="E48" s="48">
        <f t="shared" ref="E48:I48" si="5">E46-E45</f>
        <v>132</v>
      </c>
      <c r="F48" s="48">
        <f t="shared" si="5"/>
        <v>152</v>
      </c>
      <c r="G48" s="48">
        <f t="shared" si="5"/>
        <v>270</v>
      </c>
      <c r="H48" s="48"/>
      <c r="I48" s="48">
        <f t="shared" si="5"/>
        <v>796</v>
      </c>
    </row>
    <row r="50" spans="1:1">
      <c r="A50" t="s">
        <v>51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Regional Sul</vt:lpstr>
      <vt:lpstr>Alegre</vt:lpstr>
      <vt:lpstr>Alfredo Chaves</vt:lpstr>
      <vt:lpstr>Anchieta</vt:lpstr>
      <vt:lpstr>Apiacá</vt:lpstr>
      <vt:lpstr>Atílio Vivacqua</vt:lpstr>
      <vt:lpstr>Bom Jesus do Norte</vt:lpstr>
      <vt:lpstr>Cachoeiro de Itapemirim</vt:lpstr>
      <vt:lpstr>Castelo</vt:lpstr>
      <vt:lpstr>Divino de São Lourenço</vt:lpstr>
      <vt:lpstr>Dores do Rio Preto</vt:lpstr>
      <vt:lpstr>Guaçuí</vt:lpstr>
      <vt:lpstr>Ibiritama</vt:lpstr>
      <vt:lpstr>Iconha</vt:lpstr>
      <vt:lpstr>Irupi</vt:lpstr>
      <vt:lpstr>Itapemirim</vt:lpstr>
      <vt:lpstr>Iúna</vt:lpstr>
      <vt:lpstr>Jeronimo Monteiro</vt:lpstr>
      <vt:lpstr>Marataízes</vt:lpstr>
      <vt:lpstr>Mimoso do Sul</vt:lpstr>
      <vt:lpstr>Muniz Freire</vt:lpstr>
      <vt:lpstr>Muqui</vt:lpstr>
      <vt:lpstr>Piúma</vt:lpstr>
      <vt:lpstr>Presidente Kennedy</vt:lpstr>
      <vt:lpstr>Rio Novo do Sul</vt:lpstr>
      <vt:lpstr>São José dos Calçados</vt:lpstr>
      <vt:lpstr>Vargem Alta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celsoclaudio</dc:creator>
  <cp:lastModifiedBy>jeanedasilva</cp:lastModifiedBy>
  <dcterms:created xsi:type="dcterms:W3CDTF">2017-06-28T14:12:00Z</dcterms:created>
  <dcterms:modified xsi:type="dcterms:W3CDTF">2017-10-30T12:01:32Z</dcterms:modified>
</cp:coreProperties>
</file>