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115" windowHeight="8010" firstSheet="5" activeTab="14"/>
  </bookViews>
  <sheets>
    <sheet name="Regional Norte" sheetId="1" r:id="rId1"/>
    <sheet name="Água Doce do Norte" sheetId="2" r:id="rId2"/>
    <sheet name="Barra de São Francisco" sheetId="3" r:id="rId3"/>
    <sheet name="Boa Esperança" sheetId="4" r:id="rId4"/>
    <sheet name="Conceição da Barra" sheetId="5" r:id="rId5"/>
    <sheet name="Ecoporanga" sheetId="6" r:id="rId6"/>
    <sheet name="Jaguaré" sheetId="7" r:id="rId7"/>
    <sheet name="Montanha" sheetId="8" r:id="rId8"/>
    <sheet name="Mucurici" sheetId="9" r:id="rId9"/>
    <sheet name="Nova Venécia" sheetId="10" r:id="rId10"/>
    <sheet name="Pedro Canário" sheetId="11" r:id="rId11"/>
    <sheet name="Pinheiros" sheetId="12" r:id="rId12"/>
    <sheet name="Ponto Belo" sheetId="13" r:id="rId13"/>
    <sheet name="São Mateus" sheetId="14" r:id="rId14"/>
    <sheet name="Vila Pavão" sheetId="15" r:id="rId15"/>
  </sheets>
  <calcPr calcId="124519"/>
</workbook>
</file>

<file path=xl/calcChain.xml><?xml version="1.0" encoding="utf-8"?>
<calcChain xmlns="http://schemas.openxmlformats.org/spreadsheetml/2006/main">
  <c r="I34" i="15"/>
  <c r="I34" i="14"/>
  <c r="I16"/>
  <c r="I34" i="13"/>
  <c r="I16"/>
  <c r="I34" i="12"/>
  <c r="I16"/>
  <c r="I34" i="11"/>
  <c r="I16"/>
  <c r="I34" i="10"/>
  <c r="I16"/>
  <c r="I34" i="9"/>
  <c r="I16"/>
  <c r="I34" i="8"/>
  <c r="I16"/>
  <c r="E16"/>
  <c r="I34" i="7"/>
  <c r="I16"/>
  <c r="I34" i="6"/>
  <c r="I16"/>
  <c r="I34" i="5"/>
  <c r="I16"/>
  <c r="I34" i="4"/>
  <c r="I16"/>
  <c r="I34" i="3"/>
  <c r="I16"/>
  <c r="I34" i="2"/>
  <c r="I16"/>
  <c r="I46" i="15" l="1"/>
  <c r="I46" i="14"/>
  <c r="I46" i="13"/>
  <c r="I46" i="12"/>
  <c r="I46" i="11"/>
  <c r="I46" i="10"/>
  <c r="I46" i="9"/>
  <c r="I46" i="8"/>
  <c r="I46" i="7"/>
  <c r="F16"/>
  <c r="E16"/>
  <c r="F16" i="6"/>
  <c r="E16"/>
  <c r="I46"/>
  <c r="I46" i="5"/>
  <c r="I46" i="4"/>
  <c r="E16"/>
  <c r="I46" i="3"/>
  <c r="I46" i="2"/>
  <c r="I45" i="15"/>
  <c r="I44"/>
  <c r="I45" i="14"/>
  <c r="I44"/>
  <c r="I45" i="13"/>
  <c r="I44"/>
  <c r="I45" i="12"/>
  <c r="I44"/>
  <c r="I45" i="11"/>
  <c r="I44"/>
  <c r="I45" i="10"/>
  <c r="I44"/>
  <c r="I45" i="9"/>
  <c r="I44"/>
  <c r="I45" i="8"/>
  <c r="I44"/>
  <c r="I45" i="7"/>
  <c r="I44"/>
  <c r="I45" i="6"/>
  <c r="I44"/>
  <c r="I45" i="5"/>
  <c r="I44"/>
  <c r="I45" i="4"/>
  <c r="I44"/>
  <c r="I45" i="3"/>
  <c r="I44"/>
  <c r="I45" i="2"/>
  <c r="I44"/>
  <c r="H13" i="5" l="1"/>
  <c r="G13"/>
  <c r="I12"/>
  <c r="I11"/>
  <c r="I10"/>
  <c r="I9"/>
  <c r="H13" i="4"/>
  <c r="G13"/>
  <c r="I12"/>
  <c r="I11"/>
  <c r="I10"/>
  <c r="I9"/>
  <c r="I30" i="3"/>
  <c r="I29"/>
  <c r="I28"/>
  <c r="I27"/>
  <c r="H13"/>
  <c r="G13"/>
  <c r="I12"/>
  <c r="I11"/>
  <c r="I10"/>
  <c r="I9"/>
  <c r="H13" i="2"/>
  <c r="G13"/>
  <c r="I12"/>
  <c r="I11"/>
  <c r="I10"/>
  <c r="I9"/>
  <c r="H13" i="15" l="1"/>
  <c r="G13"/>
  <c r="H13" i="14"/>
  <c r="G13"/>
  <c r="H13" i="13"/>
  <c r="G13"/>
  <c r="H13" i="12"/>
  <c r="G13"/>
  <c r="I30" i="11"/>
  <c r="I29"/>
  <c r="I28"/>
  <c r="I27"/>
  <c r="B31"/>
  <c r="C31"/>
  <c r="D31"/>
  <c r="E31"/>
  <c r="F31"/>
  <c r="G31"/>
  <c r="H31"/>
  <c r="H13"/>
  <c r="G13"/>
  <c r="H13" i="10"/>
  <c r="G13"/>
  <c r="H13" i="9"/>
  <c r="G13"/>
  <c r="I31" i="11" l="1"/>
  <c r="H13" i="8"/>
  <c r="G13"/>
  <c r="H13" i="7"/>
  <c r="G13"/>
  <c r="H13" i="6" l="1"/>
  <c r="G13"/>
  <c r="I30" i="15"/>
  <c r="I29"/>
  <c r="I28"/>
  <c r="I27"/>
  <c r="I12"/>
  <c r="I11"/>
  <c r="I10"/>
  <c r="I9"/>
  <c r="I12" i="14"/>
  <c r="I11"/>
  <c r="I10"/>
  <c r="I9"/>
  <c r="I12" i="13"/>
  <c r="I11"/>
  <c r="I10"/>
  <c r="I9"/>
  <c r="I30" i="12"/>
  <c r="I29"/>
  <c r="I28"/>
  <c r="I27"/>
  <c r="I11"/>
  <c r="I10"/>
  <c r="I9"/>
  <c r="I12"/>
  <c r="I12" i="11"/>
  <c r="I11"/>
  <c r="I10"/>
  <c r="I9"/>
  <c r="I30" i="10"/>
  <c r="I29"/>
  <c r="I28"/>
  <c r="I27"/>
  <c r="I12"/>
  <c r="I11"/>
  <c r="I10"/>
  <c r="I9"/>
  <c r="I30" i="9"/>
  <c r="I29"/>
  <c r="I28"/>
  <c r="I27"/>
  <c r="I12"/>
  <c r="I11"/>
  <c r="I10"/>
  <c r="I9"/>
  <c r="I30" i="8"/>
  <c r="I29"/>
  <c r="I28"/>
  <c r="I27"/>
  <c r="I12"/>
  <c r="I11"/>
  <c r="I10"/>
  <c r="I9"/>
  <c r="I12" i="6"/>
  <c r="I11"/>
  <c r="I10"/>
  <c r="I9"/>
  <c r="I48" l="1"/>
  <c r="G48"/>
  <c r="F48"/>
  <c r="E48"/>
  <c r="D48"/>
  <c r="I47"/>
  <c r="G47"/>
  <c r="F47"/>
  <c r="E47"/>
  <c r="D47"/>
  <c r="H31"/>
  <c r="G31"/>
  <c r="F31"/>
  <c r="F34" s="1"/>
  <c r="E31"/>
  <c r="E34" s="1"/>
  <c r="D31"/>
  <c r="C31"/>
  <c r="B31"/>
  <c r="B34" s="1"/>
  <c r="H15"/>
  <c r="G15"/>
  <c r="F13"/>
  <c r="F15" s="1"/>
  <c r="E13"/>
  <c r="E15" s="1"/>
  <c r="D13"/>
  <c r="D15" s="1"/>
  <c r="C13"/>
  <c r="C16" s="1"/>
  <c r="B13"/>
  <c r="I48" i="15"/>
  <c r="G48"/>
  <c r="F48"/>
  <c r="E48"/>
  <c r="D48"/>
  <c r="I47"/>
  <c r="G47"/>
  <c r="F47"/>
  <c r="E47"/>
  <c r="D47"/>
  <c r="H31"/>
  <c r="H34" s="1"/>
  <c r="G31"/>
  <c r="G34" s="1"/>
  <c r="F31"/>
  <c r="E31"/>
  <c r="D31"/>
  <c r="D34" s="1"/>
  <c r="C31"/>
  <c r="C34" s="1"/>
  <c r="B31"/>
  <c r="H16"/>
  <c r="H15"/>
  <c r="G15"/>
  <c r="F13"/>
  <c r="E13"/>
  <c r="D13"/>
  <c r="D15" s="1"/>
  <c r="C13"/>
  <c r="B13"/>
  <c r="B16" s="1"/>
  <c r="I48" i="14"/>
  <c r="G48"/>
  <c r="F48"/>
  <c r="E48"/>
  <c r="D48"/>
  <c r="I47"/>
  <c r="G47"/>
  <c r="F47"/>
  <c r="E47"/>
  <c r="D47"/>
  <c r="H31"/>
  <c r="H34" s="1"/>
  <c r="G31"/>
  <c r="G34" s="1"/>
  <c r="F31"/>
  <c r="F34" s="1"/>
  <c r="E31"/>
  <c r="D31"/>
  <c r="D34" s="1"/>
  <c r="C31"/>
  <c r="C34" s="1"/>
  <c r="B31"/>
  <c r="B34" s="1"/>
  <c r="H15"/>
  <c r="G15"/>
  <c r="F13"/>
  <c r="E13"/>
  <c r="D13"/>
  <c r="D15" s="1"/>
  <c r="C13"/>
  <c r="C15" s="1"/>
  <c r="B13"/>
  <c r="B16" s="1"/>
  <c r="I48" i="13"/>
  <c r="G48"/>
  <c r="F48"/>
  <c r="E48"/>
  <c r="D48"/>
  <c r="I47"/>
  <c r="G47"/>
  <c r="F47"/>
  <c r="E47"/>
  <c r="D47"/>
  <c r="H31"/>
  <c r="H34" s="1"/>
  <c r="G31"/>
  <c r="G34" s="1"/>
  <c r="F31"/>
  <c r="E31"/>
  <c r="E34" s="1"/>
  <c r="D31"/>
  <c r="D34" s="1"/>
  <c r="C31"/>
  <c r="C34" s="1"/>
  <c r="B31"/>
  <c r="B34" s="1"/>
  <c r="H15"/>
  <c r="G15"/>
  <c r="F13"/>
  <c r="E13"/>
  <c r="D13"/>
  <c r="C13"/>
  <c r="C16" s="1"/>
  <c r="B13"/>
  <c r="I48" i="12"/>
  <c r="G48"/>
  <c r="F48"/>
  <c r="E48"/>
  <c r="D48"/>
  <c r="I47"/>
  <c r="G47"/>
  <c r="F47"/>
  <c r="E47"/>
  <c r="D47"/>
  <c r="H31"/>
  <c r="H34" s="1"/>
  <c r="G31"/>
  <c r="G34" s="1"/>
  <c r="F31"/>
  <c r="F34" s="1"/>
  <c r="E31"/>
  <c r="D31"/>
  <c r="D34" s="1"/>
  <c r="C31"/>
  <c r="C34" s="1"/>
  <c r="B31"/>
  <c r="B34" s="1"/>
  <c r="H15"/>
  <c r="G15"/>
  <c r="F13"/>
  <c r="E13"/>
  <c r="D13"/>
  <c r="C13"/>
  <c r="C16" s="1"/>
  <c r="B13"/>
  <c r="B15" s="1"/>
  <c r="I48" i="11"/>
  <c r="G48"/>
  <c r="F48"/>
  <c r="E48"/>
  <c r="D48"/>
  <c r="I47"/>
  <c r="G47"/>
  <c r="F47"/>
  <c r="E47"/>
  <c r="D47"/>
  <c r="H34"/>
  <c r="G34"/>
  <c r="E34"/>
  <c r="D34"/>
  <c r="C34"/>
  <c r="H16"/>
  <c r="H15"/>
  <c r="G15"/>
  <c r="F13"/>
  <c r="E13"/>
  <c r="D13"/>
  <c r="D15" s="1"/>
  <c r="C13"/>
  <c r="C16" s="1"/>
  <c r="B13"/>
  <c r="B16" s="1"/>
  <c r="I48" i="10"/>
  <c r="G48"/>
  <c r="F48"/>
  <c r="E48"/>
  <c r="D48"/>
  <c r="I47"/>
  <c r="G47"/>
  <c r="F47"/>
  <c r="E47"/>
  <c r="D47"/>
  <c r="H31"/>
  <c r="H34" s="1"/>
  <c r="G31"/>
  <c r="F31"/>
  <c r="E31"/>
  <c r="D31"/>
  <c r="D34" s="1"/>
  <c r="C31"/>
  <c r="C34" s="1"/>
  <c r="B31"/>
  <c r="H16"/>
  <c r="H15"/>
  <c r="G15"/>
  <c r="F13"/>
  <c r="E13"/>
  <c r="D13"/>
  <c r="C13"/>
  <c r="C16" s="1"/>
  <c r="B13"/>
  <c r="I48" i="9"/>
  <c r="G48"/>
  <c r="F48"/>
  <c r="E48"/>
  <c r="D48"/>
  <c r="I47"/>
  <c r="G47"/>
  <c r="F47"/>
  <c r="E47"/>
  <c r="D47"/>
  <c r="H31"/>
  <c r="G31"/>
  <c r="F31"/>
  <c r="F34" s="1"/>
  <c r="E31"/>
  <c r="E34" s="1"/>
  <c r="D31"/>
  <c r="D34" s="1"/>
  <c r="C31"/>
  <c r="C34" s="1"/>
  <c r="B31"/>
  <c r="H15"/>
  <c r="G15"/>
  <c r="F13"/>
  <c r="E13"/>
  <c r="D13"/>
  <c r="C13"/>
  <c r="C16" s="1"/>
  <c r="B13"/>
  <c r="I48" i="8"/>
  <c r="G48"/>
  <c r="F48"/>
  <c r="E48"/>
  <c r="D48"/>
  <c r="I47"/>
  <c r="G47"/>
  <c r="F47"/>
  <c r="E47"/>
  <c r="D47"/>
  <c r="H31"/>
  <c r="H34" s="1"/>
  <c r="G31"/>
  <c r="G34" s="1"/>
  <c r="F31"/>
  <c r="F34" s="1"/>
  <c r="E31"/>
  <c r="E34" s="1"/>
  <c r="D31"/>
  <c r="D34" s="1"/>
  <c r="C31"/>
  <c r="C34" s="1"/>
  <c r="B31"/>
  <c r="H15"/>
  <c r="G15"/>
  <c r="F13"/>
  <c r="E13"/>
  <c r="E15" s="1"/>
  <c r="D13"/>
  <c r="D15" s="1"/>
  <c r="C13"/>
  <c r="C16" s="1"/>
  <c r="B13"/>
  <c r="I48" i="7"/>
  <c r="G48"/>
  <c r="F48"/>
  <c r="E48"/>
  <c r="D48"/>
  <c r="I47"/>
  <c r="G47"/>
  <c r="F47"/>
  <c r="E47"/>
  <c r="D47"/>
  <c r="H31"/>
  <c r="H34" s="1"/>
  <c r="G31"/>
  <c r="G34" s="1"/>
  <c r="F31"/>
  <c r="E31"/>
  <c r="E34" s="1"/>
  <c r="D31"/>
  <c r="D34" s="1"/>
  <c r="C31"/>
  <c r="C34" s="1"/>
  <c r="B31"/>
  <c r="H15"/>
  <c r="G15"/>
  <c r="F13"/>
  <c r="F15" s="1"/>
  <c r="E13"/>
  <c r="E15" s="1"/>
  <c r="D13"/>
  <c r="D15" s="1"/>
  <c r="C13"/>
  <c r="C16" s="1"/>
  <c r="B13"/>
  <c r="B16" s="1"/>
  <c r="I48" i="5"/>
  <c r="G48"/>
  <c r="F48"/>
  <c r="E48"/>
  <c r="D48"/>
  <c r="I47"/>
  <c r="G47"/>
  <c r="F47"/>
  <c r="E47"/>
  <c r="D47"/>
  <c r="H31"/>
  <c r="G31"/>
  <c r="G34" s="1"/>
  <c r="F31"/>
  <c r="F34" s="1"/>
  <c r="E31"/>
  <c r="E34" s="1"/>
  <c r="D31"/>
  <c r="D34" s="1"/>
  <c r="C31"/>
  <c r="C34" s="1"/>
  <c r="B31"/>
  <c r="H16"/>
  <c r="H15"/>
  <c r="G15"/>
  <c r="F13"/>
  <c r="E13"/>
  <c r="E15" s="1"/>
  <c r="D13"/>
  <c r="D15" s="1"/>
  <c r="C13"/>
  <c r="C16" s="1"/>
  <c r="B13"/>
  <c r="I48" i="4"/>
  <c r="G48"/>
  <c r="F48"/>
  <c r="E48"/>
  <c r="D48"/>
  <c r="I47"/>
  <c r="G47"/>
  <c r="F47"/>
  <c r="E47"/>
  <c r="D47"/>
  <c r="H31"/>
  <c r="G31"/>
  <c r="F31"/>
  <c r="F34" s="1"/>
  <c r="E31"/>
  <c r="D31"/>
  <c r="D34" s="1"/>
  <c r="C31"/>
  <c r="C34" s="1"/>
  <c r="B31"/>
  <c r="H16"/>
  <c r="H15"/>
  <c r="G15"/>
  <c r="F13"/>
  <c r="E13"/>
  <c r="E15" s="1"/>
  <c r="D13"/>
  <c r="D15" s="1"/>
  <c r="C13"/>
  <c r="C16" s="1"/>
  <c r="B13"/>
  <c r="I48" i="3"/>
  <c r="G48"/>
  <c r="F48"/>
  <c r="E48"/>
  <c r="D48"/>
  <c r="I47"/>
  <c r="G47"/>
  <c r="F47"/>
  <c r="E47"/>
  <c r="D47"/>
  <c r="H31"/>
  <c r="H34" s="1"/>
  <c r="G31"/>
  <c r="G34" s="1"/>
  <c r="F31"/>
  <c r="E31"/>
  <c r="E34" s="1"/>
  <c r="D31"/>
  <c r="D34" s="1"/>
  <c r="C31"/>
  <c r="C34" s="1"/>
  <c r="B31"/>
  <c r="H15"/>
  <c r="G15"/>
  <c r="F13"/>
  <c r="E13"/>
  <c r="D13"/>
  <c r="C13"/>
  <c r="C16" s="1"/>
  <c r="B13"/>
  <c r="B16" s="1"/>
  <c r="I48" i="2"/>
  <c r="G48"/>
  <c r="F48"/>
  <c r="E48"/>
  <c r="D48"/>
  <c r="I47"/>
  <c r="G47"/>
  <c r="F47"/>
  <c r="E47"/>
  <c r="D47"/>
  <c r="H31"/>
  <c r="H34" s="1"/>
  <c r="G31"/>
  <c r="G34" s="1"/>
  <c r="F31"/>
  <c r="F34" s="1"/>
  <c r="E31"/>
  <c r="E34" s="1"/>
  <c r="D31"/>
  <c r="D34" s="1"/>
  <c r="C31"/>
  <c r="C34" s="1"/>
  <c r="B31"/>
  <c r="B34" s="1"/>
  <c r="H15"/>
  <c r="G15"/>
  <c r="F13"/>
  <c r="E13"/>
  <c r="D13"/>
  <c r="C13"/>
  <c r="C16" s="1"/>
  <c r="B13"/>
  <c r="B16" s="1"/>
  <c r="C16" i="1"/>
  <c r="H13"/>
  <c r="G13"/>
  <c r="G15" s="1"/>
  <c r="D45"/>
  <c r="E45"/>
  <c r="F45"/>
  <c r="G45"/>
  <c r="G46"/>
  <c r="F46"/>
  <c r="E46"/>
  <c r="D46"/>
  <c r="I44"/>
  <c r="I43"/>
  <c r="H30"/>
  <c r="H33" s="1"/>
  <c r="G30"/>
  <c r="F30"/>
  <c r="E30"/>
  <c r="E33" s="1"/>
  <c r="D30"/>
  <c r="D33" s="1"/>
  <c r="C30"/>
  <c r="B30"/>
  <c r="F13"/>
  <c r="F16" s="1"/>
  <c r="E13"/>
  <c r="E15" s="1"/>
  <c r="D13"/>
  <c r="C13"/>
  <c r="B13"/>
  <c r="B16" s="1"/>
  <c r="F15" i="2" l="1"/>
  <c r="F16"/>
  <c r="D15" i="3"/>
  <c r="F15" i="4"/>
  <c r="F16"/>
  <c r="F15" i="9"/>
  <c r="F16"/>
  <c r="D15" i="10"/>
  <c r="F15" i="11"/>
  <c r="F16"/>
  <c r="E15" i="12"/>
  <c r="E16"/>
  <c r="E15" i="14"/>
  <c r="E16"/>
  <c r="E15" i="9"/>
  <c r="E16"/>
  <c r="E15" i="11"/>
  <c r="E16"/>
  <c r="D15" i="12"/>
  <c r="F15" i="13"/>
  <c r="F16"/>
  <c r="F15" i="15"/>
  <c r="F16"/>
  <c r="E15" i="3"/>
  <c r="E16"/>
  <c r="E15" i="10"/>
  <c r="F15" i="12"/>
  <c r="F16"/>
  <c r="D15" i="13"/>
  <c r="F15" i="14"/>
  <c r="F16"/>
  <c r="E15" i="2"/>
  <c r="E16"/>
  <c r="D15"/>
  <c r="F15" i="3"/>
  <c r="F16"/>
  <c r="F15" i="5"/>
  <c r="F16"/>
  <c r="F15" i="8"/>
  <c r="F16"/>
  <c r="D15" i="9"/>
  <c r="F15" i="10"/>
  <c r="E15" i="13"/>
  <c r="E16"/>
  <c r="E15" i="15"/>
  <c r="I31" i="3"/>
  <c r="C15" i="2"/>
  <c r="I31" i="4"/>
  <c r="I33" s="1"/>
  <c r="B16" i="12"/>
  <c r="I13" i="2"/>
  <c r="I15" s="1"/>
  <c r="C15" i="4"/>
  <c r="I13" i="5"/>
  <c r="I31"/>
  <c r="C16" i="14"/>
  <c r="E16" i="1"/>
  <c r="I16" s="1"/>
  <c r="I13" i="4"/>
  <c r="I15" s="1"/>
  <c r="B15" i="2"/>
  <c r="C15" i="5"/>
  <c r="I31" i="15"/>
  <c r="I33" s="1"/>
  <c r="I13"/>
  <c r="I15" s="1"/>
  <c r="C15"/>
  <c r="C16"/>
  <c r="I31" i="14"/>
  <c r="I13"/>
  <c r="I15" s="1"/>
  <c r="B15"/>
  <c r="C15" i="13"/>
  <c r="I13"/>
  <c r="I15" s="1"/>
  <c r="C15" i="12"/>
  <c r="I31"/>
  <c r="I33" s="1"/>
  <c r="I13"/>
  <c r="I33" i="11"/>
  <c r="C15"/>
  <c r="I31" i="10"/>
  <c r="I33" s="1"/>
  <c r="I13"/>
  <c r="I15" s="1"/>
  <c r="C15"/>
  <c r="I31" i="9"/>
  <c r="C15"/>
  <c r="I13"/>
  <c r="I31" i="8"/>
  <c r="I33" s="1"/>
  <c r="C15"/>
  <c r="I13"/>
  <c r="I31" i="7"/>
  <c r="I33" s="1"/>
  <c r="I31" i="6"/>
  <c r="C15"/>
  <c r="I13"/>
  <c r="C33"/>
  <c r="G33"/>
  <c r="C34"/>
  <c r="B33"/>
  <c r="F33"/>
  <c r="B15"/>
  <c r="B16"/>
  <c r="E33"/>
  <c r="D33"/>
  <c r="H33"/>
  <c r="C33" i="15"/>
  <c r="G33"/>
  <c r="B33"/>
  <c r="F33"/>
  <c r="B34"/>
  <c r="B15"/>
  <c r="E33"/>
  <c r="D33"/>
  <c r="H33"/>
  <c r="E33" i="14"/>
  <c r="E34"/>
  <c r="C33"/>
  <c r="G33"/>
  <c r="B33"/>
  <c r="F33"/>
  <c r="D33"/>
  <c r="H33"/>
  <c r="B15" i="13"/>
  <c r="B16"/>
  <c r="I31"/>
  <c r="E33"/>
  <c r="C33"/>
  <c r="G33"/>
  <c r="B33"/>
  <c r="F33"/>
  <c r="D33"/>
  <c r="H33"/>
  <c r="E33" i="12"/>
  <c r="E34"/>
  <c r="C33"/>
  <c r="G33"/>
  <c r="B33"/>
  <c r="F33"/>
  <c r="D33"/>
  <c r="H33"/>
  <c r="I13" i="11"/>
  <c r="D33"/>
  <c r="H33"/>
  <c r="C33"/>
  <c r="G33"/>
  <c r="B33"/>
  <c r="F33"/>
  <c r="B34"/>
  <c r="B15"/>
  <c r="E33"/>
  <c r="C33" i="10"/>
  <c r="G33"/>
  <c r="B33"/>
  <c r="F33"/>
  <c r="B34"/>
  <c r="B15"/>
  <c r="B16"/>
  <c r="E33"/>
  <c r="D33"/>
  <c r="H33"/>
  <c r="B33" i="9"/>
  <c r="F33"/>
  <c r="B34"/>
  <c r="G33"/>
  <c r="B15"/>
  <c r="B16"/>
  <c r="E33"/>
  <c r="C33"/>
  <c r="D33"/>
  <c r="H33"/>
  <c r="C33" i="8"/>
  <c r="G33"/>
  <c r="B33"/>
  <c r="F33"/>
  <c r="B34"/>
  <c r="B15"/>
  <c r="B16"/>
  <c r="E33"/>
  <c r="D33"/>
  <c r="H33"/>
  <c r="I13" i="7"/>
  <c r="D33"/>
  <c r="H33"/>
  <c r="C33"/>
  <c r="G33"/>
  <c r="C15"/>
  <c r="B33"/>
  <c r="F33"/>
  <c r="B34"/>
  <c r="B15"/>
  <c r="E33"/>
  <c r="C33" i="5"/>
  <c r="G33"/>
  <c r="B33"/>
  <c r="F33"/>
  <c r="B34"/>
  <c r="B15"/>
  <c r="B16"/>
  <c r="E33"/>
  <c r="D33"/>
  <c r="H33"/>
  <c r="C33" i="4"/>
  <c r="G33"/>
  <c r="B33"/>
  <c r="F33"/>
  <c r="B34"/>
  <c r="B15"/>
  <c r="B16"/>
  <c r="E33"/>
  <c r="D33"/>
  <c r="H33"/>
  <c r="I13" i="3"/>
  <c r="D33"/>
  <c r="C33"/>
  <c r="C15"/>
  <c r="B33"/>
  <c r="F33"/>
  <c r="B34"/>
  <c r="H33"/>
  <c r="G33"/>
  <c r="B15"/>
  <c r="E33"/>
  <c r="I31" i="2"/>
  <c r="C33"/>
  <c r="G33"/>
  <c r="B33"/>
  <c r="F33"/>
  <c r="E33"/>
  <c r="D33"/>
  <c r="H33"/>
  <c r="G32" i="1"/>
  <c r="B33"/>
  <c r="F33"/>
  <c r="C33"/>
  <c r="D15"/>
  <c r="H15"/>
  <c r="B15"/>
  <c r="F15"/>
  <c r="I45"/>
  <c r="I46"/>
  <c r="G33"/>
  <c r="I30"/>
  <c r="E32"/>
  <c r="I13"/>
  <c r="D32"/>
  <c r="H32"/>
  <c r="C32"/>
  <c r="C15"/>
  <c r="B32"/>
  <c r="F32"/>
  <c r="I33" i="5" l="1"/>
  <c r="I15"/>
  <c r="I33" i="3"/>
  <c r="I16" i="15"/>
  <c r="I33" i="14"/>
  <c r="I15" i="12"/>
  <c r="I33" i="9"/>
  <c r="I15"/>
  <c r="I15" i="8"/>
  <c r="I33" i="6"/>
  <c r="I15"/>
  <c r="I33" i="13"/>
  <c r="I15" i="11"/>
  <c r="I15" i="7"/>
  <c r="I15" i="3"/>
  <c r="I33" i="2"/>
  <c r="I33" i="1"/>
  <c r="I32"/>
  <c r="I15"/>
</calcChain>
</file>

<file path=xl/sharedStrings.xml><?xml version="1.0" encoding="utf-8"?>
<sst xmlns="http://schemas.openxmlformats.org/spreadsheetml/2006/main" count="873" uniqueCount="41">
  <si>
    <t>Doses aplicadas por Faixa Etária segundo Ano</t>
  </si>
  <si>
    <r>
      <t>Imuno:</t>
    </r>
    <r>
      <rPr>
        <sz val="9.9"/>
        <color rgb="FF000000"/>
        <rFont val="Trebuchet MS"/>
        <family val="2"/>
      </rPr>
      <t xml:space="preserve"> HPV Quadrivalente - Feminino</t>
    </r>
  </si>
  <si>
    <r>
      <t>Dose:</t>
    </r>
    <r>
      <rPr>
        <sz val="9.9"/>
        <color rgb="FF000000"/>
        <rFont val="Trebuchet MS"/>
        <family val="2"/>
      </rPr>
      <t xml:space="preserve"> 1ª dose</t>
    </r>
  </si>
  <si>
    <r>
      <t>Faixa Etária:</t>
    </r>
    <r>
      <rPr>
        <sz val="9.9"/>
        <color rgb="FF000000"/>
        <rFont val="Trebuchet MS"/>
        <family val="2"/>
      </rPr>
      <t xml:space="preserve"> 9 anos, 10 anos, 11 anos, 12 anos, 13 anos, 14 anos, 15 anos</t>
    </r>
  </si>
  <si>
    <r>
      <t>Período:</t>
    </r>
    <r>
      <rPr>
        <sz val="9.9"/>
        <color rgb="FF000000"/>
        <rFont val="Trebuchet MS"/>
        <family val="2"/>
      </rPr>
      <t xml:space="preserve"> 2013-2017</t>
    </r>
  </si>
  <si>
    <t>Ano</t>
  </si>
  <si>
    <t>9 anos</t>
  </si>
  <si>
    <t>10 anos</t>
  </si>
  <si>
    <t>11 anos</t>
  </si>
  <si>
    <t xml:space="preserve">12 anos </t>
  </si>
  <si>
    <t xml:space="preserve">13 anos </t>
  </si>
  <si>
    <t>14 anos</t>
  </si>
  <si>
    <t>15 anos</t>
  </si>
  <si>
    <t>9 a 15 anos</t>
  </si>
  <si>
    <t>Doses acumuladas</t>
  </si>
  <si>
    <t>População 2017</t>
  </si>
  <si>
    <t>Cobertura vacinal</t>
  </si>
  <si>
    <t>Estimativa de não vacinados</t>
  </si>
  <si>
    <r>
      <t>Dose:</t>
    </r>
    <r>
      <rPr>
        <sz val="9.9"/>
        <color rgb="FF000000"/>
        <rFont val="Trebuchet MS"/>
        <family val="2"/>
      </rPr>
      <t xml:space="preserve"> 2ª dose</t>
    </r>
  </si>
  <si>
    <r>
      <t>Imuno:</t>
    </r>
    <r>
      <rPr>
        <sz val="9.9"/>
        <color rgb="FF000000"/>
        <rFont val="Trebuchet MS"/>
        <family val="2"/>
      </rPr>
      <t xml:space="preserve"> HPV Quadrivalente - Masculino</t>
    </r>
  </si>
  <si>
    <r>
      <t>Faixa Etária:</t>
    </r>
    <r>
      <rPr>
        <sz val="9.9"/>
        <color rgb="FF000000"/>
        <rFont val="Trebuchet MS"/>
        <family val="2"/>
      </rPr>
      <t xml:space="preserve"> 11 anos, 12 anos, 13 anos, 14 anos</t>
    </r>
  </si>
  <si>
    <r>
      <t>Período:</t>
    </r>
    <r>
      <rPr>
        <sz val="9.9"/>
        <color rgb="FF000000"/>
        <rFont val="Trebuchet MS"/>
        <family val="2"/>
      </rPr>
      <t xml:space="preserve"> 2017</t>
    </r>
  </si>
  <si>
    <t>11 a 14 anos</t>
  </si>
  <si>
    <r>
      <t>Município:</t>
    </r>
    <r>
      <rPr>
        <sz val="9.9"/>
        <color rgb="FF000000"/>
        <rFont val="Trebuchet MS"/>
        <family val="2"/>
      </rPr>
      <t xml:space="preserve"> Regional Norte</t>
    </r>
  </si>
  <si>
    <t>Fonte: SIPNI/MS atualizado em 10/08/2017</t>
  </si>
  <si>
    <t>Município: Água Doce do Norte</t>
  </si>
  <si>
    <t>Município: Barra de São Francisco</t>
  </si>
  <si>
    <t>Município: Boa Esperança</t>
  </si>
  <si>
    <t>Município: Conceição da Barra</t>
  </si>
  <si>
    <t>Município: Ecoporanga</t>
  </si>
  <si>
    <t>Município: Jaguaré</t>
  </si>
  <si>
    <t>Município: Montanha</t>
  </si>
  <si>
    <t>Município: Mucurici</t>
  </si>
  <si>
    <t>Município: Nova Venécia</t>
  </si>
  <si>
    <t>Município: Pedro Canário</t>
  </si>
  <si>
    <t>Município: Pinheiros</t>
  </si>
  <si>
    <t>Município: Ponto Belo</t>
  </si>
  <si>
    <t>Município: São Mateus</t>
  </si>
  <si>
    <t>Município: Vila Pavão</t>
  </si>
  <si>
    <t>Fonte: SIPNI/MS atualizado em 20/08/2017</t>
  </si>
  <si>
    <t>-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</si>
</sst>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9"/>
      <color rgb="FF000000"/>
      <name val="Trebuchet MS"/>
      <family val="2"/>
    </font>
    <font>
      <sz val="9.9"/>
      <color rgb="FF000000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5F6F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4" fillId="3" borderId="9" xfId="0" applyFont="1" applyFill="1" applyBorder="1" applyAlignment="1">
      <alignment horizontal="left" wrapText="1" indent="2"/>
    </xf>
    <xf numFmtId="0" fontId="4" fillId="3" borderId="9" xfId="0" applyFont="1" applyFill="1" applyBorder="1" applyAlignment="1">
      <alignment horizontal="right" wrapText="1" indent="2"/>
    </xf>
    <xf numFmtId="3" fontId="4" fillId="3" borderId="9" xfId="0" applyNumberFormat="1" applyFont="1" applyFill="1" applyBorder="1" applyAlignment="1">
      <alignment horizontal="right" wrapText="1" indent="2"/>
    </xf>
    <xf numFmtId="3" fontId="0" fillId="0" borderId="0" xfId="0" applyNumberFormat="1"/>
    <xf numFmtId="3" fontId="0" fillId="0" borderId="0" xfId="0" applyNumberFormat="1" applyFill="1" applyBorder="1"/>
    <xf numFmtId="43" fontId="0" fillId="4" borderId="0" xfId="0" applyNumberFormat="1" applyFill="1"/>
    <xf numFmtId="43" fontId="0" fillId="5" borderId="0" xfId="0" applyNumberFormat="1" applyFill="1"/>
    <xf numFmtId="43" fontId="0" fillId="6" borderId="0" xfId="0" applyNumberFormat="1" applyFill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4" fillId="7" borderId="9" xfId="0" applyFont="1" applyFill="1" applyBorder="1" applyAlignment="1">
      <alignment horizontal="center" wrapText="1"/>
    </xf>
    <xf numFmtId="0" fontId="4" fillId="8" borderId="9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right" wrapText="1" indent="2"/>
    </xf>
    <xf numFmtId="3" fontId="0" fillId="0" borderId="10" xfId="1" applyNumberFormat="1" applyFont="1" applyBorder="1"/>
    <xf numFmtId="43" fontId="0" fillId="0" borderId="0" xfId="0" applyNumberFormat="1"/>
    <xf numFmtId="43" fontId="0" fillId="0" borderId="0" xfId="0" applyNumberFormat="1" applyFill="1"/>
    <xf numFmtId="0" fontId="4" fillId="11" borderId="9" xfId="0" applyFont="1" applyFill="1" applyBorder="1" applyAlignment="1">
      <alignment horizontal="right" wrapText="1" indent="2"/>
    </xf>
    <xf numFmtId="0" fontId="4" fillId="12" borderId="9" xfId="0" applyFont="1" applyFill="1" applyBorder="1" applyAlignment="1">
      <alignment horizontal="right" wrapText="1" indent="2"/>
    </xf>
    <xf numFmtId="0" fontId="4" fillId="10" borderId="9" xfId="0" applyFont="1" applyFill="1" applyBorder="1" applyAlignment="1">
      <alignment horizontal="right" wrapText="1" indent="2"/>
    </xf>
    <xf numFmtId="3" fontId="4" fillId="10" borderId="9" xfId="0" applyNumberFormat="1" applyFont="1" applyFill="1" applyBorder="1" applyAlignment="1">
      <alignment horizontal="right" wrapText="1" indent="2"/>
    </xf>
    <xf numFmtId="0" fontId="4" fillId="13" borderId="9" xfId="0" applyFont="1" applyFill="1" applyBorder="1" applyAlignment="1">
      <alignment horizontal="right" wrapText="1" indent="2"/>
    </xf>
    <xf numFmtId="3" fontId="4" fillId="13" borderId="9" xfId="0" applyNumberFormat="1" applyFont="1" applyFill="1" applyBorder="1" applyAlignment="1">
      <alignment horizontal="right" wrapText="1" indent="2"/>
    </xf>
    <xf numFmtId="0" fontId="4" fillId="14" borderId="9" xfId="0" applyFont="1" applyFill="1" applyBorder="1" applyAlignment="1">
      <alignment horizontal="right" wrapText="1" indent="2"/>
    </xf>
    <xf numFmtId="3" fontId="4" fillId="14" borderId="9" xfId="0" applyNumberFormat="1" applyFont="1" applyFill="1" applyBorder="1" applyAlignment="1">
      <alignment horizontal="right" wrapText="1" indent="2"/>
    </xf>
    <xf numFmtId="3" fontId="4" fillId="11" borderId="9" xfId="0" applyNumberFormat="1" applyFont="1" applyFill="1" applyBorder="1" applyAlignment="1">
      <alignment horizontal="right" wrapText="1" indent="2"/>
    </xf>
    <xf numFmtId="0" fontId="4" fillId="15" borderId="9" xfId="0" applyFont="1" applyFill="1" applyBorder="1" applyAlignment="1">
      <alignment horizontal="right" wrapText="1" indent="2"/>
    </xf>
    <xf numFmtId="3" fontId="4" fillId="15" borderId="9" xfId="0" applyNumberFormat="1" applyFont="1" applyFill="1" applyBorder="1" applyAlignment="1">
      <alignment horizontal="right" wrapText="1" indent="2"/>
    </xf>
    <xf numFmtId="0" fontId="4" fillId="16" borderId="9" xfId="0" applyFont="1" applyFill="1" applyBorder="1" applyAlignment="1">
      <alignment horizontal="right" wrapText="1" indent="2"/>
    </xf>
    <xf numFmtId="3" fontId="4" fillId="16" borderId="9" xfId="0" applyNumberFormat="1" applyFont="1" applyFill="1" applyBorder="1" applyAlignment="1">
      <alignment horizontal="right" wrapText="1" indent="2"/>
    </xf>
    <xf numFmtId="0" fontId="4" fillId="3" borderId="0" xfId="0" applyFont="1" applyFill="1" applyBorder="1" applyAlignment="1">
      <alignment horizontal="right" wrapText="1" indent="2"/>
    </xf>
    <xf numFmtId="0" fontId="4" fillId="3" borderId="9" xfId="0" applyFont="1" applyFill="1" applyBorder="1" applyAlignment="1">
      <alignment horizontal="left" vertical="center" wrapText="1" indent="2"/>
    </xf>
    <xf numFmtId="0" fontId="4" fillId="3" borderId="9" xfId="0" applyFont="1" applyFill="1" applyBorder="1" applyAlignment="1">
      <alignment horizontal="right" vertical="center" wrapText="1" indent="2"/>
    </xf>
    <xf numFmtId="0" fontId="5" fillId="3" borderId="11" xfId="0" applyFont="1" applyFill="1" applyBorder="1" applyAlignment="1">
      <alignment horizontal="right" wrapText="1" indent="2"/>
    </xf>
    <xf numFmtId="0" fontId="5" fillId="3" borderId="12" xfId="0" applyFont="1" applyFill="1" applyBorder="1" applyAlignment="1">
      <alignment horizontal="right" wrapText="1" indent="2"/>
    </xf>
    <xf numFmtId="0" fontId="4" fillId="3" borderId="13" xfId="0" applyFont="1" applyFill="1" applyBorder="1" applyAlignment="1">
      <alignment horizontal="right" wrapText="1" indent="2"/>
    </xf>
    <xf numFmtId="3" fontId="0" fillId="15" borderId="0" xfId="1" applyNumberFormat="1" applyFont="1" applyFill="1" applyBorder="1"/>
    <xf numFmtId="0" fontId="4" fillId="3" borderId="9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5" fillId="15" borderId="11" xfId="0" applyFont="1" applyFill="1" applyBorder="1" applyAlignment="1">
      <alignment horizontal="center" wrapText="1"/>
    </xf>
    <xf numFmtId="3" fontId="0" fillId="15" borderId="0" xfId="1" applyNumberFormat="1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15" borderId="0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3" fontId="0" fillId="15" borderId="0" xfId="0" applyNumberFormat="1" applyFill="1" applyBorder="1"/>
    <xf numFmtId="0" fontId="4" fillId="8" borderId="11" xfId="0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 wrapText="1"/>
    </xf>
    <xf numFmtId="3" fontId="1" fillId="15" borderId="0" xfId="1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9" borderId="4" xfId="0" applyFont="1" applyFill="1" applyBorder="1" applyAlignment="1">
      <alignment horizontal="left" wrapText="1"/>
    </xf>
    <xf numFmtId="0" fontId="2" fillId="9" borderId="0" xfId="0" applyFont="1" applyFill="1" applyBorder="1" applyAlignment="1">
      <alignment horizontal="left" wrapText="1"/>
    </xf>
    <xf numFmtId="0" fontId="2" fillId="9" borderId="5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8"/>
  <sheetViews>
    <sheetView workbookViewId="0">
      <selection sqref="A1:CY1"/>
    </sheetView>
  </sheetViews>
  <sheetFormatPr defaultRowHeight="15"/>
  <cols>
    <col min="1" max="1" width="27.85546875" customWidth="1"/>
  </cols>
  <sheetData>
    <row r="1" spans="1:103" ht="16.5" thickTop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4"/>
    </row>
    <row r="2" spans="1:103" ht="15.75">
      <c r="A2" s="55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7"/>
    </row>
    <row r="3" spans="1:103" ht="15.75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60"/>
    </row>
    <row r="4" spans="1:103" ht="15.75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60"/>
    </row>
    <row r="5" spans="1:103" ht="15.75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60"/>
    </row>
    <row r="6" spans="1:103" ht="16.5" thickBot="1">
      <c r="A6" s="49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1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17">
        <v>0</v>
      </c>
      <c r="C8" s="26">
        <v>0</v>
      </c>
      <c r="D8" s="28">
        <v>0</v>
      </c>
      <c r="E8" s="2">
        <v>0</v>
      </c>
      <c r="F8" s="2">
        <v>0</v>
      </c>
      <c r="G8" s="2">
        <v>0</v>
      </c>
      <c r="H8" s="2">
        <v>0</v>
      </c>
      <c r="I8" s="2"/>
    </row>
    <row r="9" spans="1:103" ht="17.25" thickTop="1" thickBot="1">
      <c r="A9" s="1">
        <v>2014</v>
      </c>
      <c r="B9" s="23">
        <v>0</v>
      </c>
      <c r="C9" s="17">
        <v>2</v>
      </c>
      <c r="D9" s="27">
        <v>3930</v>
      </c>
      <c r="E9" s="29">
        <v>3683</v>
      </c>
      <c r="F9" s="3">
        <v>3342</v>
      </c>
      <c r="G9" s="2">
        <v>62</v>
      </c>
      <c r="H9" s="2">
        <v>0</v>
      </c>
      <c r="I9" s="3"/>
    </row>
    <row r="10" spans="1:103" ht="17.25" thickTop="1" thickBot="1">
      <c r="A10" s="1">
        <v>2015</v>
      </c>
      <c r="B10" s="22">
        <v>3865</v>
      </c>
      <c r="C10" s="24">
        <v>3058</v>
      </c>
      <c r="D10" s="25">
        <v>2212</v>
      </c>
      <c r="E10" s="26">
        <v>355</v>
      </c>
      <c r="F10" s="28">
        <v>185</v>
      </c>
      <c r="G10" s="2">
        <v>2</v>
      </c>
      <c r="H10" s="2">
        <v>0</v>
      </c>
      <c r="I10" s="3"/>
    </row>
    <row r="11" spans="1:103" ht="17.25" thickTop="1" thickBot="1">
      <c r="A11" s="1">
        <v>2016</v>
      </c>
      <c r="B11" s="20">
        <v>1471</v>
      </c>
      <c r="C11" s="21">
        <v>281</v>
      </c>
      <c r="D11" s="23">
        <v>145</v>
      </c>
      <c r="E11" s="17">
        <v>71</v>
      </c>
      <c r="F11" s="26">
        <v>48</v>
      </c>
      <c r="G11" s="28">
        <v>11</v>
      </c>
      <c r="H11" s="2">
        <v>0</v>
      </c>
      <c r="I11" s="3"/>
    </row>
    <row r="12" spans="1:103" ht="17.25" thickTop="1" thickBot="1">
      <c r="A12" s="1">
        <v>2017</v>
      </c>
      <c r="B12" s="18">
        <v>926</v>
      </c>
      <c r="C12" s="19">
        <v>327</v>
      </c>
      <c r="D12" s="21">
        <v>142</v>
      </c>
      <c r="E12" s="23">
        <v>176</v>
      </c>
      <c r="F12" s="17">
        <v>143</v>
      </c>
      <c r="G12" s="26">
        <v>20</v>
      </c>
      <c r="H12" s="28">
        <v>0</v>
      </c>
      <c r="I12" s="3"/>
    </row>
    <row r="13" spans="1:103" ht="15.75" thickTop="1">
      <c r="A13" t="s">
        <v>14</v>
      </c>
      <c r="B13" s="4">
        <f>B12</f>
        <v>926</v>
      </c>
      <c r="C13" s="4">
        <f>C12+B11</f>
        <v>1798</v>
      </c>
      <c r="D13" s="4">
        <f>D12+C11+B10</f>
        <v>4288</v>
      </c>
      <c r="E13" s="4">
        <f>E12+D11+C10+B9</f>
        <v>3379</v>
      </c>
      <c r="F13" s="4">
        <f>F12+E11+D10+C9+B8</f>
        <v>2428</v>
      </c>
      <c r="G13" s="4">
        <f>G12+F11+E10+D9+C8</f>
        <v>4353</v>
      </c>
      <c r="H13" s="4">
        <f>H12+G11+F10+E9+D8</f>
        <v>3879</v>
      </c>
      <c r="I13" s="5">
        <f>B13+C13+D13+E13+F13+G13+H13</f>
        <v>21051</v>
      </c>
    </row>
    <row r="14" spans="1:103">
      <c r="A14" t="s">
        <v>15</v>
      </c>
      <c r="B14" s="4">
        <v>3392</v>
      </c>
      <c r="C14" s="4">
        <v>3490</v>
      </c>
      <c r="D14" s="4">
        <v>3590</v>
      </c>
      <c r="E14" s="4">
        <v>3653</v>
      </c>
      <c r="F14" s="4">
        <v>3665</v>
      </c>
      <c r="G14" s="4">
        <v>3641</v>
      </c>
      <c r="H14" s="4">
        <v>3616</v>
      </c>
      <c r="I14" s="4">
        <v>25047</v>
      </c>
    </row>
    <row r="15" spans="1:103">
      <c r="A15" t="s">
        <v>16</v>
      </c>
      <c r="B15" s="6">
        <f t="shared" ref="B15:I15" si="0">B13/B14*100</f>
        <v>27.299528301886795</v>
      </c>
      <c r="C15" s="6">
        <f t="shared" si="0"/>
        <v>51.51862464183381</v>
      </c>
      <c r="D15" s="7">
        <f t="shared" si="0"/>
        <v>119.44289693593315</v>
      </c>
      <c r="E15" s="7">
        <f t="shared" si="0"/>
        <v>92.499315630988235</v>
      </c>
      <c r="F15" s="8">
        <f t="shared" si="0"/>
        <v>66.24829467939972</v>
      </c>
      <c r="G15" s="7">
        <f t="shared" si="0"/>
        <v>119.55506728920626</v>
      </c>
      <c r="H15" s="7">
        <f t="shared" si="0"/>
        <v>107.27323008849558</v>
      </c>
      <c r="I15" s="7">
        <f t="shared" si="0"/>
        <v>84.045993532159542</v>
      </c>
    </row>
    <row r="16" spans="1:103">
      <c r="A16" t="s">
        <v>17</v>
      </c>
      <c r="B16" s="9">
        <f>B14-B13</f>
        <v>2466</v>
      </c>
      <c r="C16" s="9">
        <f>C14-C13</f>
        <v>1692</v>
      </c>
      <c r="D16" s="9">
        <v>0</v>
      </c>
      <c r="E16" s="9">
        <f t="shared" ref="E16:F16" si="1">E14-E13</f>
        <v>274</v>
      </c>
      <c r="F16" s="9">
        <f t="shared" si="1"/>
        <v>1237</v>
      </c>
      <c r="G16" s="9">
        <v>0</v>
      </c>
      <c r="H16" s="9">
        <v>0</v>
      </c>
      <c r="I16" s="9">
        <f>B16+C16+E16+F16</f>
        <v>5669</v>
      </c>
    </row>
    <row r="18" spans="1:103" ht="15.75" thickBot="1"/>
    <row r="19" spans="1:103" ht="16.5" thickTop="1">
      <c r="A19" s="52" t="s">
        <v>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4"/>
    </row>
    <row r="20" spans="1:103" ht="15.75">
      <c r="A20" s="58" t="s">
        <v>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60"/>
    </row>
    <row r="21" spans="1:103" ht="15.75">
      <c r="A21" s="58" t="s">
        <v>18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60"/>
    </row>
    <row r="22" spans="1:103" ht="15.75">
      <c r="A22" s="58" t="s">
        <v>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60"/>
    </row>
    <row r="23" spans="1:103" ht="16.5" thickBot="1">
      <c r="A23" s="49" t="s">
        <v>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1"/>
    </row>
    <row r="24" spans="1:103" ht="16.5" thickTop="1" thickBot="1">
      <c r="A24" t="s">
        <v>5</v>
      </c>
      <c r="B24" t="s">
        <v>6</v>
      </c>
      <c r="C24" t="s">
        <v>7</v>
      </c>
      <c r="D24" t="s">
        <v>8</v>
      </c>
      <c r="E24" t="s">
        <v>9</v>
      </c>
      <c r="F24" t="s">
        <v>10</v>
      </c>
      <c r="G24" t="s">
        <v>11</v>
      </c>
      <c r="H24" t="s">
        <v>12</v>
      </c>
      <c r="I24" t="s">
        <v>13</v>
      </c>
    </row>
    <row r="25" spans="1:103" ht="17.25" thickTop="1" thickBot="1">
      <c r="A25" s="1">
        <v>2013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/>
    </row>
    <row r="26" spans="1:103" ht="17.25" thickTop="1" thickBot="1">
      <c r="A26" s="1">
        <v>2014</v>
      </c>
      <c r="B26" s="2">
        <v>0</v>
      </c>
      <c r="C26" s="2">
        <v>2</v>
      </c>
      <c r="D26" s="3">
        <v>1848</v>
      </c>
      <c r="E26" s="3">
        <v>2936</v>
      </c>
      <c r="F26" s="3">
        <v>2930</v>
      </c>
      <c r="G26" s="2">
        <v>839</v>
      </c>
      <c r="H26" s="2">
        <v>0</v>
      </c>
      <c r="I26" s="3"/>
    </row>
    <row r="27" spans="1:103" ht="17.25" thickTop="1" thickBot="1">
      <c r="A27" s="1">
        <v>2015</v>
      </c>
      <c r="B27" s="3">
        <v>1484</v>
      </c>
      <c r="C27" s="3">
        <v>2428</v>
      </c>
      <c r="D27" s="3">
        <v>2637</v>
      </c>
      <c r="E27" s="3">
        <v>1069</v>
      </c>
      <c r="F27" s="2">
        <v>440</v>
      </c>
      <c r="G27" s="2">
        <v>145</v>
      </c>
      <c r="H27" s="2">
        <v>13</v>
      </c>
      <c r="I27" s="3"/>
    </row>
    <row r="28" spans="1:103" ht="17.25" thickTop="1" thickBot="1">
      <c r="A28" s="1">
        <v>2016</v>
      </c>
      <c r="B28" s="2">
        <v>645</v>
      </c>
      <c r="C28" s="2">
        <v>579</v>
      </c>
      <c r="D28" s="2">
        <v>322</v>
      </c>
      <c r="E28" s="2">
        <v>280</v>
      </c>
      <c r="F28" s="2">
        <v>129</v>
      </c>
      <c r="G28" s="2">
        <v>61</v>
      </c>
      <c r="H28" s="2">
        <v>5</v>
      </c>
      <c r="I28" s="3"/>
    </row>
    <row r="29" spans="1:103" ht="17.25" thickTop="1" thickBot="1">
      <c r="A29" s="1">
        <v>2017</v>
      </c>
      <c r="B29" s="2">
        <v>445</v>
      </c>
      <c r="C29" s="2">
        <v>485</v>
      </c>
      <c r="D29" s="2">
        <v>131</v>
      </c>
      <c r="E29" s="2">
        <v>113</v>
      </c>
      <c r="F29" s="2">
        <v>98</v>
      </c>
      <c r="G29" s="2">
        <v>32</v>
      </c>
      <c r="H29" s="2">
        <v>0</v>
      </c>
      <c r="I29" s="3"/>
    </row>
    <row r="30" spans="1:103" ht="15.75" thickTop="1">
      <c r="A30" t="s">
        <v>14</v>
      </c>
      <c r="B30" s="4">
        <f>B29</f>
        <v>445</v>
      </c>
      <c r="C30" s="4">
        <f>C29+B28</f>
        <v>1130</v>
      </c>
      <c r="D30" s="4">
        <f>D29+C28+B27</f>
        <v>2194</v>
      </c>
      <c r="E30" s="4">
        <f>E29+D28+C27+B26</f>
        <v>2863</v>
      </c>
      <c r="F30" s="4">
        <f>F29+E28+D27+C26+B25</f>
        <v>3017</v>
      </c>
      <c r="G30" s="4">
        <f>G29+F28+E27+D26+C25</f>
        <v>3078</v>
      </c>
      <c r="H30" s="4">
        <f>H29+G28+F27+E26+D25</f>
        <v>3437</v>
      </c>
      <c r="I30" s="5">
        <f>B30+C30+D30+E30+F30+G30+H30</f>
        <v>16164</v>
      </c>
    </row>
    <row r="31" spans="1:103">
      <c r="A31" t="s">
        <v>15</v>
      </c>
      <c r="B31" s="4">
        <v>3392</v>
      </c>
      <c r="C31" s="4">
        <v>3490</v>
      </c>
      <c r="D31" s="4">
        <v>3590</v>
      </c>
      <c r="E31" s="4">
        <v>3653</v>
      </c>
      <c r="F31" s="4">
        <v>3665</v>
      </c>
      <c r="G31" s="4">
        <v>3641</v>
      </c>
      <c r="H31" s="4">
        <v>3616</v>
      </c>
      <c r="I31" s="4">
        <v>25047</v>
      </c>
    </row>
    <row r="32" spans="1:103">
      <c r="A32" t="s">
        <v>16</v>
      </c>
      <c r="B32" s="6">
        <f t="shared" ref="B32:I32" si="2">B30/B31*100</f>
        <v>13.119103773584905</v>
      </c>
      <c r="C32" s="6">
        <f t="shared" si="2"/>
        <v>32.378223495702009</v>
      </c>
      <c r="D32" s="6">
        <f t="shared" si="2"/>
        <v>61.114206128133709</v>
      </c>
      <c r="E32" s="8">
        <f t="shared" si="2"/>
        <v>78.373939228031759</v>
      </c>
      <c r="F32" s="7">
        <f t="shared" si="2"/>
        <v>82.319236016371079</v>
      </c>
      <c r="G32" s="7">
        <f t="shared" si="2"/>
        <v>84.537215050810218</v>
      </c>
      <c r="H32" s="7">
        <f t="shared" si="2"/>
        <v>95.049778761061944</v>
      </c>
      <c r="I32" s="6">
        <f t="shared" si="2"/>
        <v>64.534674811354648</v>
      </c>
    </row>
    <row r="33" spans="1:103">
      <c r="A33" t="s">
        <v>17</v>
      </c>
      <c r="B33" s="10">
        <f t="shared" ref="B33:I33" si="3">B31-B30</f>
        <v>2947</v>
      </c>
      <c r="C33" s="10">
        <f t="shared" si="3"/>
        <v>2360</v>
      </c>
      <c r="D33" s="10">
        <f t="shared" si="3"/>
        <v>1396</v>
      </c>
      <c r="E33" s="10">
        <f t="shared" si="3"/>
        <v>790</v>
      </c>
      <c r="F33" s="10">
        <f t="shared" si="3"/>
        <v>648</v>
      </c>
      <c r="G33" s="10">
        <f t="shared" si="3"/>
        <v>563</v>
      </c>
      <c r="H33" s="10">
        <f t="shared" si="3"/>
        <v>179</v>
      </c>
      <c r="I33" s="10">
        <f t="shared" si="3"/>
        <v>8883</v>
      </c>
    </row>
    <row r="35" spans="1:103" ht="15.75" thickBot="1"/>
    <row r="36" spans="1:103" ht="16.5" thickTop="1">
      <c r="A36" s="52" t="s">
        <v>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4"/>
    </row>
    <row r="37" spans="1:103" ht="15.75">
      <c r="A37" s="58" t="s">
        <v>19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60"/>
    </row>
    <row r="38" spans="1:103" ht="15.75">
      <c r="A38" s="58" t="s">
        <v>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60"/>
    </row>
    <row r="39" spans="1:103" ht="15.75">
      <c r="A39" s="58" t="s">
        <v>20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60"/>
    </row>
    <row r="40" spans="1:103" ht="16.5" thickBot="1">
      <c r="A40" s="49" t="s">
        <v>21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1"/>
    </row>
    <row r="41" spans="1:103" ht="16.5" thickTop="1" thickBot="1">
      <c r="A41" t="s">
        <v>5</v>
      </c>
      <c r="D41" t="s">
        <v>8</v>
      </c>
      <c r="E41" t="s">
        <v>9</v>
      </c>
      <c r="F41" t="s">
        <v>10</v>
      </c>
      <c r="G41" t="s">
        <v>11</v>
      </c>
      <c r="I41" t="s">
        <v>22</v>
      </c>
    </row>
    <row r="42" spans="1:103" ht="17.25" thickTop="1" thickBot="1">
      <c r="A42" s="11">
        <v>2017</v>
      </c>
      <c r="B42" s="12"/>
      <c r="C42" s="12"/>
      <c r="D42" s="2">
        <v>163</v>
      </c>
      <c r="E42" s="3">
        <v>1345</v>
      </c>
      <c r="F42" s="3">
        <v>1082</v>
      </c>
      <c r="G42" s="2">
        <v>75</v>
      </c>
      <c r="H42" s="4"/>
      <c r="I42" s="5"/>
    </row>
    <row r="43" spans="1:103" ht="17.25" thickTop="1" thickBot="1">
      <c r="A43" t="s">
        <v>14</v>
      </c>
      <c r="B43" s="4"/>
      <c r="C43" s="4"/>
      <c r="D43" s="2">
        <v>163</v>
      </c>
      <c r="E43" s="3">
        <v>1345</v>
      </c>
      <c r="F43" s="3">
        <v>1082</v>
      </c>
      <c r="G43" s="2">
        <v>75</v>
      </c>
      <c r="H43" s="4"/>
      <c r="I43" s="5">
        <f>D43+E43+F43+G43</f>
        <v>2665</v>
      </c>
    </row>
    <row r="44" spans="1:103" ht="17.25" thickTop="1" thickBot="1">
      <c r="A44" t="s">
        <v>15</v>
      </c>
      <c r="B44" s="4"/>
      <c r="C44" s="4"/>
      <c r="D44" s="13">
        <v>3666</v>
      </c>
      <c r="E44" s="14">
        <v>3815</v>
      </c>
      <c r="F44" s="14">
        <v>3827</v>
      </c>
      <c r="G44" s="13">
        <v>3719</v>
      </c>
      <c r="H44" s="4"/>
      <c r="I44" s="4">
        <f>D44+E44+F44+G44</f>
        <v>15027</v>
      </c>
    </row>
    <row r="45" spans="1:103" ht="15.75" thickTop="1">
      <c r="A45" t="s">
        <v>16</v>
      </c>
      <c r="B45" s="15"/>
      <c r="C45" s="15"/>
      <c r="D45" s="6">
        <f>D43/D44*100</f>
        <v>4.4462629569012551</v>
      </c>
      <c r="E45" s="6">
        <f t="shared" ref="E45:I45" si="4">E43/E44*100</f>
        <v>35.255570117955436</v>
      </c>
      <c r="F45" s="6">
        <f t="shared" si="4"/>
        <v>28.272798536712827</v>
      </c>
      <c r="G45" s="6">
        <f t="shared" si="4"/>
        <v>2.0166711481581072</v>
      </c>
      <c r="H45" s="16"/>
      <c r="I45" s="6">
        <f t="shared" si="4"/>
        <v>17.73474412723764</v>
      </c>
    </row>
    <row r="46" spans="1:103">
      <c r="A46" t="s">
        <v>17</v>
      </c>
      <c r="B46" s="10"/>
      <c r="C46" s="10"/>
      <c r="D46" s="4">
        <f>D44-D43</f>
        <v>3503</v>
      </c>
      <c r="E46" s="4">
        <f t="shared" ref="E46:I46" si="5">E44-E43</f>
        <v>2470</v>
      </c>
      <c r="F46" s="4">
        <f t="shared" si="5"/>
        <v>2745</v>
      </c>
      <c r="G46" s="4">
        <f t="shared" si="5"/>
        <v>3644</v>
      </c>
      <c r="H46" s="4"/>
      <c r="I46" s="4">
        <f t="shared" si="5"/>
        <v>12362</v>
      </c>
    </row>
    <row r="48" spans="1:103">
      <c r="A48" t="s">
        <v>24</v>
      </c>
    </row>
  </sheetData>
  <mergeCells count="16">
    <mergeCell ref="A36:CY36"/>
    <mergeCell ref="A37:CY37"/>
    <mergeCell ref="A38:CY38"/>
    <mergeCell ref="A39:CY39"/>
    <mergeCell ref="A40:CY40"/>
    <mergeCell ref="A19:CY19"/>
    <mergeCell ref="A20:CY20"/>
    <mergeCell ref="A21:CY21"/>
    <mergeCell ref="A22:CY22"/>
    <mergeCell ref="A23:CY23"/>
    <mergeCell ref="A6:CY6"/>
    <mergeCell ref="A1:CY1"/>
    <mergeCell ref="A2:CY2"/>
    <mergeCell ref="A3:CY3"/>
    <mergeCell ref="A4:CY4"/>
    <mergeCell ref="A5:CY5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50"/>
  <sheetViews>
    <sheetView topLeftCell="A31" workbookViewId="0">
      <selection activeCell="P29" sqref="P29"/>
    </sheetView>
  </sheetViews>
  <sheetFormatPr defaultRowHeight="15"/>
  <cols>
    <col min="1" max="1" width="18.5703125" customWidth="1"/>
  </cols>
  <sheetData>
    <row r="1" spans="1:103" ht="15.75" thickBot="1">
      <c r="A1" t="s">
        <v>33</v>
      </c>
    </row>
    <row r="2" spans="1:103" ht="16.5" thickTop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4"/>
    </row>
    <row r="3" spans="1:103" ht="15.75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60"/>
    </row>
    <row r="4" spans="1:103" ht="15.75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60"/>
    </row>
    <row r="5" spans="1:103" ht="15.75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60"/>
    </row>
    <row r="6" spans="1:103" ht="16.5" thickBot="1">
      <c r="A6" s="49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1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0</v>
      </c>
      <c r="D9" s="2">
        <v>430</v>
      </c>
      <c r="E9" s="2">
        <v>418</v>
      </c>
      <c r="F9" s="2">
        <v>276</v>
      </c>
      <c r="G9" s="2">
        <v>0</v>
      </c>
      <c r="H9" s="3">
        <v>0</v>
      </c>
      <c r="I9" s="3">
        <f>SUM(B9:H9)</f>
        <v>1124</v>
      </c>
    </row>
    <row r="10" spans="1:103" ht="17.25" thickTop="1" thickBot="1">
      <c r="A10" s="1">
        <v>2015</v>
      </c>
      <c r="B10" s="2">
        <v>453</v>
      </c>
      <c r="C10" s="2">
        <v>416</v>
      </c>
      <c r="D10" s="2">
        <v>421</v>
      </c>
      <c r="E10" s="2">
        <v>0</v>
      </c>
      <c r="F10" s="2">
        <v>0</v>
      </c>
      <c r="G10" s="2">
        <v>0</v>
      </c>
      <c r="H10" s="3">
        <v>0</v>
      </c>
      <c r="I10" s="3">
        <f>SUM(B10:H10)</f>
        <v>1290</v>
      </c>
    </row>
    <row r="11" spans="1:103" ht="17.25" thickTop="1" thickBot="1">
      <c r="A11" s="1">
        <v>2016</v>
      </c>
      <c r="B11" s="2">
        <v>40</v>
      </c>
      <c r="C11" s="2">
        <v>12</v>
      </c>
      <c r="D11" s="2">
        <v>8</v>
      </c>
      <c r="E11" s="2">
        <v>4</v>
      </c>
      <c r="F11" s="2">
        <v>3</v>
      </c>
      <c r="G11" s="2">
        <v>0</v>
      </c>
      <c r="H11" s="2">
        <v>0</v>
      </c>
      <c r="I11" s="3">
        <f>SUM(B11:H11)</f>
        <v>67</v>
      </c>
    </row>
    <row r="12" spans="1:103" ht="17.25" thickTop="1" thickBot="1">
      <c r="A12" s="1">
        <v>2017</v>
      </c>
      <c r="B12" s="2">
        <v>57</v>
      </c>
      <c r="C12" s="2">
        <v>13</v>
      </c>
      <c r="D12" s="2">
        <v>6</v>
      </c>
      <c r="E12" s="2">
        <v>10</v>
      </c>
      <c r="F12" s="2">
        <v>5</v>
      </c>
      <c r="G12" s="2">
        <v>2</v>
      </c>
      <c r="H12" s="2">
        <v>0</v>
      </c>
      <c r="I12" s="3">
        <f>SUM(B12:H12)</f>
        <v>93</v>
      </c>
    </row>
    <row r="13" spans="1:103" ht="15.75" thickTop="1">
      <c r="A13" t="s">
        <v>14</v>
      </c>
      <c r="B13" s="4">
        <f>B12</f>
        <v>57</v>
      </c>
      <c r="C13" s="4">
        <f>C12+B11</f>
        <v>53</v>
      </c>
      <c r="D13" s="4">
        <f>D12+C11+B10</f>
        <v>471</v>
      </c>
      <c r="E13" s="4">
        <f>E12+D11+C10+B9</f>
        <v>434</v>
      </c>
      <c r="F13" s="4">
        <f>F12+E11+D10+C9+B8</f>
        <v>430</v>
      </c>
      <c r="G13" s="4">
        <f>G12+F11+E10+D9+C8</f>
        <v>435</v>
      </c>
      <c r="H13" s="4">
        <f>H12+G11+F10+E9+D8</f>
        <v>418</v>
      </c>
      <c r="I13" s="5">
        <f>B13+C13+D13+E13+F13+G13+H13</f>
        <v>2298</v>
      </c>
    </row>
    <row r="14" spans="1:103">
      <c r="A14" t="s">
        <v>15</v>
      </c>
      <c r="B14" s="4">
        <v>371</v>
      </c>
      <c r="C14" s="4">
        <v>387</v>
      </c>
      <c r="D14" s="4">
        <v>403</v>
      </c>
      <c r="E14" s="4">
        <v>415</v>
      </c>
      <c r="F14" s="4">
        <v>422</v>
      </c>
      <c r="G14" s="4">
        <v>424</v>
      </c>
      <c r="H14" s="4">
        <v>426</v>
      </c>
      <c r="I14" s="4">
        <v>2848</v>
      </c>
    </row>
    <row r="15" spans="1:103">
      <c r="A15" t="s">
        <v>16</v>
      </c>
      <c r="B15" s="6">
        <f t="shared" ref="B15:I15" si="0">B13/B14*100</f>
        <v>15.363881401617252</v>
      </c>
      <c r="C15" s="6">
        <f t="shared" si="0"/>
        <v>13.695090439276486</v>
      </c>
      <c r="D15" s="7">
        <f t="shared" si="0"/>
        <v>116.87344913151365</v>
      </c>
      <c r="E15" s="7">
        <f t="shared" si="0"/>
        <v>104.57831325301206</v>
      </c>
      <c r="F15" s="7">
        <f t="shared" si="0"/>
        <v>101.89573459715639</v>
      </c>
      <c r="G15" s="7">
        <f t="shared" si="0"/>
        <v>102.59433962264151</v>
      </c>
      <c r="H15" s="7">
        <f t="shared" si="0"/>
        <v>98.122065727699521</v>
      </c>
      <c r="I15" s="7">
        <f t="shared" si="0"/>
        <v>80.688202247191015</v>
      </c>
    </row>
    <row r="16" spans="1:103">
      <c r="A16" t="s">
        <v>17</v>
      </c>
      <c r="B16" s="9">
        <f t="shared" ref="B16:I16" si="1">B14-B13</f>
        <v>314</v>
      </c>
      <c r="C16" s="9">
        <f t="shared" si="1"/>
        <v>334</v>
      </c>
      <c r="D16" s="9" t="s">
        <v>40</v>
      </c>
      <c r="E16" s="9" t="s">
        <v>40</v>
      </c>
      <c r="F16" s="9" t="s">
        <v>40</v>
      </c>
      <c r="G16" s="9" t="s">
        <v>40</v>
      </c>
      <c r="H16" s="9">
        <f t="shared" si="1"/>
        <v>8</v>
      </c>
      <c r="I16" s="9">
        <f>SUM(B16:H16)</f>
        <v>656</v>
      </c>
    </row>
    <row r="18" spans="1:103">
      <c r="A18" t="s">
        <v>39</v>
      </c>
    </row>
    <row r="19" spans="1:103" ht="15.75" thickBot="1"/>
    <row r="20" spans="1:103" ht="16.5" thickTop="1">
      <c r="A20" s="52" t="s">
        <v>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4"/>
    </row>
    <row r="21" spans="1:103" ht="15.75">
      <c r="A21" s="58" t="s">
        <v>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60"/>
    </row>
    <row r="22" spans="1:103" ht="15.75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60"/>
    </row>
    <row r="23" spans="1:103" ht="15.75">
      <c r="A23" s="58" t="s">
        <v>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60"/>
    </row>
    <row r="24" spans="1:103" ht="16.5" thickBot="1">
      <c r="A24" s="49" t="s">
        <v>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1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236</v>
      </c>
      <c r="E27" s="2">
        <v>363</v>
      </c>
      <c r="F27" s="2">
        <v>378</v>
      </c>
      <c r="G27" s="2">
        <v>29</v>
      </c>
      <c r="H27" s="3">
        <v>0</v>
      </c>
      <c r="I27" s="3">
        <f>SUM(B27:H27)</f>
        <v>1006</v>
      </c>
    </row>
    <row r="28" spans="1:103" ht="17.25" thickTop="1" thickBot="1">
      <c r="A28" s="1">
        <v>2015</v>
      </c>
      <c r="B28" s="2">
        <v>223</v>
      </c>
      <c r="C28" s="2">
        <v>417</v>
      </c>
      <c r="D28" s="2">
        <v>414</v>
      </c>
      <c r="E28" s="2">
        <v>185</v>
      </c>
      <c r="F28" s="2">
        <v>42</v>
      </c>
      <c r="G28" s="2">
        <v>2</v>
      </c>
      <c r="H28" s="3">
        <v>0</v>
      </c>
      <c r="I28" s="3">
        <f>SUM(B28:H28)</f>
        <v>1283</v>
      </c>
    </row>
    <row r="29" spans="1:103" ht="17.25" thickTop="1" thickBot="1">
      <c r="A29" s="1">
        <v>2016</v>
      </c>
      <c r="B29" s="2">
        <v>12</v>
      </c>
      <c r="C29" s="2">
        <v>25</v>
      </c>
      <c r="D29" s="2">
        <v>21</v>
      </c>
      <c r="E29" s="2">
        <v>13</v>
      </c>
      <c r="F29" s="2">
        <v>17</v>
      </c>
      <c r="G29" s="2">
        <v>2</v>
      </c>
      <c r="H29" s="2">
        <v>0</v>
      </c>
      <c r="I29" s="3">
        <f>SUM(B29:H29)</f>
        <v>90</v>
      </c>
    </row>
    <row r="30" spans="1:103" ht="17.25" thickTop="1" thickBot="1">
      <c r="A30" s="1">
        <v>2017</v>
      </c>
      <c r="B30" s="2">
        <v>39</v>
      </c>
      <c r="C30" s="2">
        <v>45</v>
      </c>
      <c r="D30" s="2">
        <v>16</v>
      </c>
      <c r="E30" s="2">
        <v>11</v>
      </c>
      <c r="F30" s="2">
        <v>10</v>
      </c>
      <c r="G30" s="2">
        <v>0</v>
      </c>
      <c r="H30" s="2">
        <v>0</v>
      </c>
      <c r="I30" s="3">
        <f>SUM(B30:H30)</f>
        <v>121</v>
      </c>
    </row>
    <row r="31" spans="1:103" ht="15.75" thickTop="1">
      <c r="A31" t="s">
        <v>14</v>
      </c>
      <c r="B31" s="4">
        <f>B30</f>
        <v>39</v>
      </c>
      <c r="C31" s="4">
        <f>C30+B29</f>
        <v>57</v>
      </c>
      <c r="D31" s="4">
        <f>D30+C29+B28</f>
        <v>264</v>
      </c>
      <c r="E31" s="4">
        <f>E30+D29+C28+B27</f>
        <v>449</v>
      </c>
      <c r="F31" s="4">
        <f>F30+E29+D28+C27+B26</f>
        <v>437</v>
      </c>
      <c r="G31" s="4">
        <f>G30+F29+E28+D27+C26</f>
        <v>438</v>
      </c>
      <c r="H31" s="4">
        <f>H30+G29+F28+E27+D26</f>
        <v>407</v>
      </c>
      <c r="I31" s="5">
        <f>B31+C31+D31+E31+F31+G31+H31</f>
        <v>2091</v>
      </c>
    </row>
    <row r="32" spans="1:103">
      <c r="A32" t="s">
        <v>15</v>
      </c>
      <c r="B32" s="4">
        <v>371</v>
      </c>
      <c r="C32" s="4">
        <v>387</v>
      </c>
      <c r="D32" s="4">
        <v>403</v>
      </c>
      <c r="E32" s="4">
        <v>415</v>
      </c>
      <c r="F32" s="4">
        <v>422</v>
      </c>
      <c r="G32" s="4">
        <v>424</v>
      </c>
      <c r="H32" s="4">
        <v>426</v>
      </c>
      <c r="I32" s="4">
        <v>2848</v>
      </c>
    </row>
    <row r="33" spans="1:103">
      <c r="A33" t="s">
        <v>16</v>
      </c>
      <c r="B33" s="6">
        <f t="shared" ref="B33:I33" si="2">B31/B32*100</f>
        <v>10.512129380053908</v>
      </c>
      <c r="C33" s="6">
        <f t="shared" si="2"/>
        <v>14.728682170542637</v>
      </c>
      <c r="D33" s="6">
        <f t="shared" si="2"/>
        <v>65.50868486352357</v>
      </c>
      <c r="E33" s="7">
        <f t="shared" si="2"/>
        <v>108.19277108433735</v>
      </c>
      <c r="F33" s="7">
        <f t="shared" si="2"/>
        <v>103.55450236966826</v>
      </c>
      <c r="G33" s="7">
        <f t="shared" si="2"/>
        <v>103.30188679245282</v>
      </c>
      <c r="H33" s="7">
        <f t="shared" si="2"/>
        <v>95.539906103286384</v>
      </c>
      <c r="I33" s="6">
        <f t="shared" si="2"/>
        <v>73.419943820224717</v>
      </c>
    </row>
    <row r="34" spans="1:103">
      <c r="A34" t="s">
        <v>17</v>
      </c>
      <c r="B34" s="10">
        <f t="shared" ref="B34:I34" si="3">B32-B31</f>
        <v>332</v>
      </c>
      <c r="C34" s="10">
        <f t="shared" si="3"/>
        <v>330</v>
      </c>
      <c r="D34" s="10">
        <f t="shared" si="3"/>
        <v>139</v>
      </c>
      <c r="E34" s="10" t="s">
        <v>40</v>
      </c>
      <c r="F34" s="10" t="s">
        <v>40</v>
      </c>
      <c r="G34" s="10" t="s">
        <v>40</v>
      </c>
      <c r="H34" s="10">
        <f t="shared" si="3"/>
        <v>19</v>
      </c>
      <c r="I34" s="10">
        <f>SUM(B34:H34)</f>
        <v>820</v>
      </c>
    </row>
    <row r="36" spans="1:103">
      <c r="A36" t="s">
        <v>39</v>
      </c>
    </row>
    <row r="37" spans="1:103" ht="15.75" thickBot="1"/>
    <row r="38" spans="1:103" ht="16.5" thickTop="1">
      <c r="A38" s="52" t="s">
        <v>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4"/>
    </row>
    <row r="39" spans="1:103" ht="15.75">
      <c r="A39" s="58" t="s">
        <v>19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60"/>
    </row>
    <row r="40" spans="1:103" ht="15.75">
      <c r="A40" s="58" t="s">
        <v>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60"/>
    </row>
    <row r="41" spans="1:103" ht="15.75">
      <c r="A41" s="58" t="s">
        <v>20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60"/>
    </row>
    <row r="42" spans="1:103" ht="16.5" thickBot="1">
      <c r="A42" s="49" t="s">
        <v>21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1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11">
        <v>2017</v>
      </c>
      <c r="B44" s="12"/>
      <c r="C44" s="12"/>
      <c r="D44" s="2">
        <v>15</v>
      </c>
      <c r="E44" s="2">
        <v>118</v>
      </c>
      <c r="F44" s="2">
        <v>77</v>
      </c>
      <c r="G44" s="2">
        <v>7</v>
      </c>
      <c r="H44" s="4"/>
      <c r="I44" s="5">
        <f>SUM(D44:H44)</f>
        <v>217</v>
      </c>
    </row>
    <row r="45" spans="1:103" ht="17.25" thickTop="1" thickBot="1">
      <c r="A45" t="s">
        <v>14</v>
      </c>
      <c r="B45" s="4"/>
      <c r="C45" s="4"/>
      <c r="D45" s="2">
        <v>15</v>
      </c>
      <c r="E45" s="35">
        <v>118</v>
      </c>
      <c r="F45" s="35">
        <v>77</v>
      </c>
      <c r="G45" s="2">
        <v>7</v>
      </c>
      <c r="H45" s="4"/>
      <c r="I45" s="5">
        <f>SUM(D45:H45)</f>
        <v>217</v>
      </c>
    </row>
    <row r="46" spans="1:103" ht="17.25" thickTop="1" thickBot="1">
      <c r="A46" t="s">
        <v>15</v>
      </c>
      <c r="B46" s="4"/>
      <c r="C46" s="4"/>
      <c r="D46" s="33">
        <v>417</v>
      </c>
      <c r="E46" s="36">
        <v>431</v>
      </c>
      <c r="F46" s="36">
        <v>437</v>
      </c>
      <c r="G46" s="34">
        <v>436</v>
      </c>
      <c r="H46" s="4"/>
      <c r="I46" s="4">
        <f>SUM(D46:H46)</f>
        <v>1721</v>
      </c>
    </row>
    <row r="47" spans="1:103" ht="15.75" thickTop="1">
      <c r="A47" t="s">
        <v>16</v>
      </c>
      <c r="B47" s="15"/>
      <c r="C47" s="15"/>
      <c r="D47" s="6">
        <f>D45/D46*100</f>
        <v>3.5971223021582732</v>
      </c>
      <c r="E47" s="6">
        <f t="shared" ref="E47:I47" si="4">E45/E46*100</f>
        <v>27.378190255220421</v>
      </c>
      <c r="F47" s="6">
        <f t="shared" si="4"/>
        <v>17.620137299771166</v>
      </c>
      <c r="G47" s="6">
        <f t="shared" si="4"/>
        <v>1.6055045871559634</v>
      </c>
      <c r="H47" s="16"/>
      <c r="I47" s="6">
        <f t="shared" si="4"/>
        <v>12.608948285880302</v>
      </c>
    </row>
    <row r="48" spans="1:103">
      <c r="A48" t="s">
        <v>17</v>
      </c>
      <c r="B48" s="10"/>
      <c r="C48" s="10"/>
      <c r="D48" s="4">
        <f>D46-D45</f>
        <v>402</v>
      </c>
      <c r="E48" s="4">
        <f t="shared" ref="E48:I48" si="5">E46-E45</f>
        <v>313</v>
      </c>
      <c r="F48" s="4">
        <f t="shared" si="5"/>
        <v>360</v>
      </c>
      <c r="G48" s="4">
        <f t="shared" si="5"/>
        <v>429</v>
      </c>
      <c r="H48" s="4"/>
      <c r="I48" s="4">
        <f t="shared" si="5"/>
        <v>1504</v>
      </c>
    </row>
    <row r="50" spans="1:1">
      <c r="A50" t="s">
        <v>39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50"/>
  <sheetViews>
    <sheetView topLeftCell="A31" workbookViewId="0">
      <selection activeCell="M29" sqref="M29"/>
    </sheetView>
  </sheetViews>
  <sheetFormatPr defaultRowHeight="15"/>
  <cols>
    <col min="1" max="1" width="19.85546875" customWidth="1"/>
  </cols>
  <sheetData>
    <row r="1" spans="1:103" ht="15.75" thickBot="1">
      <c r="A1" t="s">
        <v>34</v>
      </c>
    </row>
    <row r="2" spans="1:103" ht="16.5" thickTop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4"/>
    </row>
    <row r="3" spans="1:103" ht="15.75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60"/>
    </row>
    <row r="4" spans="1:103" ht="15.75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60"/>
    </row>
    <row r="5" spans="1:103" ht="15.75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60"/>
    </row>
    <row r="6" spans="1:103" ht="16.5" thickBot="1">
      <c r="A6" s="49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1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0</v>
      </c>
      <c r="D9" s="2">
        <v>322</v>
      </c>
      <c r="E9" s="2">
        <v>198</v>
      </c>
      <c r="F9" s="2">
        <v>205</v>
      </c>
      <c r="G9" s="2">
        <v>43</v>
      </c>
      <c r="H9" s="2">
        <v>0</v>
      </c>
      <c r="I9" s="3">
        <f>SUM(B9:H9)</f>
        <v>768</v>
      </c>
    </row>
    <row r="10" spans="1:103" ht="17.25" thickTop="1" thickBot="1">
      <c r="A10" s="1">
        <v>2015</v>
      </c>
      <c r="B10" s="2">
        <v>358</v>
      </c>
      <c r="C10" s="2">
        <v>196</v>
      </c>
      <c r="D10" s="2">
        <v>164</v>
      </c>
      <c r="E10" s="2">
        <v>18</v>
      </c>
      <c r="F10" s="2">
        <v>1</v>
      </c>
      <c r="G10" s="2">
        <v>0</v>
      </c>
      <c r="H10" s="2">
        <v>0</v>
      </c>
      <c r="I10" s="3">
        <f>SUM(B10:H10)</f>
        <v>737</v>
      </c>
    </row>
    <row r="11" spans="1:103" ht="17.25" thickTop="1" thickBot="1">
      <c r="A11" s="1">
        <v>2016</v>
      </c>
      <c r="B11" s="2">
        <v>155</v>
      </c>
      <c r="C11" s="2">
        <v>12</v>
      </c>
      <c r="D11" s="2">
        <v>2</v>
      </c>
      <c r="E11" s="2">
        <v>3</v>
      </c>
      <c r="F11" s="2">
        <v>1</v>
      </c>
      <c r="G11" s="2">
        <v>0</v>
      </c>
      <c r="H11" s="2">
        <v>0</v>
      </c>
      <c r="I11" s="3">
        <f>SUM(B11:H11)</f>
        <v>173</v>
      </c>
    </row>
    <row r="12" spans="1:103" ht="17.25" thickTop="1" thickBot="1">
      <c r="A12" s="1">
        <v>2017</v>
      </c>
      <c r="B12" s="2">
        <v>78</v>
      </c>
      <c r="C12" s="2">
        <v>10</v>
      </c>
      <c r="D12" s="2">
        <v>5</v>
      </c>
      <c r="E12" s="2">
        <v>31</v>
      </c>
      <c r="F12" s="2">
        <v>25</v>
      </c>
      <c r="G12" s="2">
        <v>2</v>
      </c>
      <c r="H12" s="2">
        <v>0</v>
      </c>
      <c r="I12" s="3">
        <f>SUM(B12:H12)</f>
        <v>151</v>
      </c>
    </row>
    <row r="13" spans="1:103" ht="15.75" thickTop="1">
      <c r="A13" t="s">
        <v>14</v>
      </c>
      <c r="B13" s="4">
        <f>B12</f>
        <v>78</v>
      </c>
      <c r="C13" s="4">
        <f>C12+B11</f>
        <v>165</v>
      </c>
      <c r="D13" s="4">
        <f>D12+C11+B10</f>
        <v>375</v>
      </c>
      <c r="E13" s="4">
        <f>E12+D11+C10+B9</f>
        <v>229</v>
      </c>
      <c r="F13" s="4">
        <f>F12+E11+D10+C9+B8</f>
        <v>192</v>
      </c>
      <c r="G13" s="4">
        <f>G12+F11+E10+D9+C8</f>
        <v>343</v>
      </c>
      <c r="H13" s="4">
        <f>H12+G11+F10+E9+D8</f>
        <v>199</v>
      </c>
      <c r="I13" s="5">
        <f>B13+C13+D13+E13+F13+G13+H13</f>
        <v>1581</v>
      </c>
    </row>
    <row r="14" spans="1:103">
      <c r="A14" t="s">
        <v>15</v>
      </c>
      <c r="B14" s="4">
        <v>227</v>
      </c>
      <c r="C14" s="4">
        <v>232</v>
      </c>
      <c r="D14" s="4">
        <v>237</v>
      </c>
      <c r="E14" s="4">
        <v>240</v>
      </c>
      <c r="F14" s="4">
        <v>241</v>
      </c>
      <c r="G14" s="4">
        <v>239</v>
      </c>
      <c r="H14" s="4">
        <v>237</v>
      </c>
      <c r="I14" s="4">
        <v>1653</v>
      </c>
    </row>
    <row r="15" spans="1:103">
      <c r="A15" t="s">
        <v>16</v>
      </c>
      <c r="B15" s="6">
        <f t="shared" ref="B15:I15" si="0">B13/B14*100</f>
        <v>34.36123348017621</v>
      </c>
      <c r="C15" s="6">
        <f t="shared" si="0"/>
        <v>71.120689655172413</v>
      </c>
      <c r="D15" s="7">
        <f t="shared" si="0"/>
        <v>158.22784810126583</v>
      </c>
      <c r="E15" s="7">
        <f t="shared" si="0"/>
        <v>95.416666666666671</v>
      </c>
      <c r="F15" s="6">
        <f t="shared" si="0"/>
        <v>79.668049792531122</v>
      </c>
      <c r="G15" s="7">
        <f t="shared" si="0"/>
        <v>143.51464435146443</v>
      </c>
      <c r="H15" s="7">
        <f t="shared" si="0"/>
        <v>83.966244725738392</v>
      </c>
      <c r="I15" s="7">
        <f t="shared" si="0"/>
        <v>95.644283121597098</v>
      </c>
    </row>
    <row r="16" spans="1:103">
      <c r="A16" t="s">
        <v>17</v>
      </c>
      <c r="B16" s="9">
        <f t="shared" ref="B16:I16" si="1">B14-B13</f>
        <v>149</v>
      </c>
      <c r="C16" s="9">
        <f t="shared" si="1"/>
        <v>67</v>
      </c>
      <c r="D16" s="9">
        <v>0</v>
      </c>
      <c r="E16" s="9">
        <f>E14-E13</f>
        <v>11</v>
      </c>
      <c r="F16" s="9">
        <f>F14-F13</f>
        <v>49</v>
      </c>
      <c r="G16" s="9" t="s">
        <v>40</v>
      </c>
      <c r="H16" s="9">
        <f t="shared" si="1"/>
        <v>38</v>
      </c>
      <c r="I16" s="9">
        <f>SUM(B16:H16)</f>
        <v>314</v>
      </c>
    </row>
    <row r="18" spans="1:103">
      <c r="A18" t="s">
        <v>39</v>
      </c>
    </row>
    <row r="19" spans="1:103" ht="15.75" thickBot="1"/>
    <row r="20" spans="1:103" ht="16.5" thickTop="1">
      <c r="A20" s="52" t="s">
        <v>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4"/>
    </row>
    <row r="21" spans="1:103" ht="15.75">
      <c r="A21" s="58" t="s">
        <v>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60"/>
    </row>
    <row r="22" spans="1:103" ht="15.75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60"/>
    </row>
    <row r="23" spans="1:103" ht="15.75">
      <c r="A23" s="58" t="s">
        <v>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60"/>
    </row>
    <row r="24" spans="1:103" ht="16.5" thickBot="1">
      <c r="A24" s="49" t="s">
        <v>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1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55</v>
      </c>
      <c r="E27" s="2">
        <v>156</v>
      </c>
      <c r="F27" s="2">
        <v>193</v>
      </c>
      <c r="G27" s="2">
        <v>17</v>
      </c>
      <c r="H27" s="2">
        <v>0</v>
      </c>
      <c r="I27" s="2">
        <f>SUM(B27:H27)</f>
        <v>421</v>
      </c>
    </row>
    <row r="28" spans="1:103" ht="17.25" thickTop="1" thickBot="1">
      <c r="A28" s="1">
        <v>2015</v>
      </c>
      <c r="B28" s="2">
        <v>77</v>
      </c>
      <c r="C28" s="2">
        <v>166</v>
      </c>
      <c r="D28" s="2">
        <v>249</v>
      </c>
      <c r="E28" s="2">
        <v>75</v>
      </c>
      <c r="F28" s="2">
        <v>20</v>
      </c>
      <c r="G28" s="2">
        <v>10</v>
      </c>
      <c r="H28" s="2">
        <v>3</v>
      </c>
      <c r="I28" s="2">
        <f>SUM(B28:H28)</f>
        <v>600</v>
      </c>
    </row>
    <row r="29" spans="1:103" ht="17.25" thickTop="1" thickBot="1">
      <c r="A29" s="1">
        <v>2016</v>
      </c>
      <c r="B29" s="2">
        <v>89</v>
      </c>
      <c r="C29" s="2">
        <v>57</v>
      </c>
      <c r="D29" s="2">
        <v>17</v>
      </c>
      <c r="E29" s="2">
        <v>16</v>
      </c>
      <c r="F29" s="2">
        <v>8</v>
      </c>
      <c r="G29" s="2">
        <v>3</v>
      </c>
      <c r="H29" s="2">
        <v>4</v>
      </c>
      <c r="I29" s="2">
        <f>SUM(B29:H29)</f>
        <v>194</v>
      </c>
    </row>
    <row r="30" spans="1:103" ht="17.25" thickTop="1" thickBot="1">
      <c r="A30" s="1">
        <v>2017</v>
      </c>
      <c r="B30" s="2">
        <v>23</v>
      </c>
      <c r="C30" s="2">
        <v>29</v>
      </c>
      <c r="D30" s="2">
        <v>2</v>
      </c>
      <c r="E30" s="2">
        <v>6</v>
      </c>
      <c r="F30" s="2">
        <v>6</v>
      </c>
      <c r="G30" s="2">
        <v>2</v>
      </c>
      <c r="H30" s="2">
        <v>0</v>
      </c>
      <c r="I30" s="2">
        <f>SUM(B30:H30)</f>
        <v>68</v>
      </c>
    </row>
    <row r="31" spans="1:103" ht="15.75" thickTop="1">
      <c r="A31" t="s">
        <v>14</v>
      </c>
      <c r="B31" s="4">
        <f>B30</f>
        <v>23</v>
      </c>
      <c r="C31" s="4">
        <f>C30+B29</f>
        <v>118</v>
      </c>
      <c r="D31" s="4">
        <f>D30+C29+B28</f>
        <v>136</v>
      </c>
      <c r="E31" s="4">
        <f>E30+D29+C28+B27</f>
        <v>189</v>
      </c>
      <c r="F31" s="4">
        <f>F30+E29+D28+C27+B26</f>
        <v>271</v>
      </c>
      <c r="G31" s="4">
        <f>G30+F29+E28+D27+C26</f>
        <v>140</v>
      </c>
      <c r="H31" s="4">
        <f>H30+G29+F28+E27+D26</f>
        <v>179</v>
      </c>
      <c r="I31" s="5">
        <f>B31+C31+D31+E31+F31+G31+H31</f>
        <v>1056</v>
      </c>
    </row>
    <row r="32" spans="1:103">
      <c r="A32" t="s">
        <v>15</v>
      </c>
      <c r="B32" s="4">
        <v>227</v>
      </c>
      <c r="C32" s="4">
        <v>232</v>
      </c>
      <c r="D32" s="4">
        <v>237</v>
      </c>
      <c r="E32" s="4">
        <v>240</v>
      </c>
      <c r="F32" s="4">
        <v>241</v>
      </c>
      <c r="G32" s="4">
        <v>239</v>
      </c>
      <c r="H32" s="4">
        <v>237</v>
      </c>
      <c r="I32" s="4">
        <v>1653</v>
      </c>
    </row>
    <row r="33" spans="1:103">
      <c r="A33" t="s">
        <v>16</v>
      </c>
      <c r="B33" s="6">
        <f t="shared" ref="B33:I33" si="2">B31/B32*100</f>
        <v>10.13215859030837</v>
      </c>
      <c r="C33" s="6">
        <f t="shared" si="2"/>
        <v>50.862068965517238</v>
      </c>
      <c r="D33" s="6">
        <f t="shared" si="2"/>
        <v>57.383966244725734</v>
      </c>
      <c r="E33" s="6">
        <f t="shared" si="2"/>
        <v>78.75</v>
      </c>
      <c r="F33" s="7">
        <f t="shared" si="2"/>
        <v>112.44813278008299</v>
      </c>
      <c r="G33" s="6">
        <f t="shared" si="2"/>
        <v>58.577405857740587</v>
      </c>
      <c r="H33" s="6">
        <f t="shared" si="2"/>
        <v>75.527426160337555</v>
      </c>
      <c r="I33" s="6">
        <f t="shared" si="2"/>
        <v>63.883847549909255</v>
      </c>
    </row>
    <row r="34" spans="1:103">
      <c r="A34" t="s">
        <v>17</v>
      </c>
      <c r="B34" s="10">
        <f t="shared" ref="B34:I34" si="3">B32-B31</f>
        <v>204</v>
      </c>
      <c r="C34" s="10">
        <f t="shared" si="3"/>
        <v>114</v>
      </c>
      <c r="D34" s="10">
        <f t="shared" si="3"/>
        <v>101</v>
      </c>
      <c r="E34" s="10">
        <f t="shared" si="3"/>
        <v>51</v>
      </c>
      <c r="F34" s="10" t="s">
        <v>40</v>
      </c>
      <c r="G34" s="10">
        <f t="shared" si="3"/>
        <v>99</v>
      </c>
      <c r="H34" s="10">
        <f t="shared" si="3"/>
        <v>58</v>
      </c>
      <c r="I34" s="10">
        <f>SUM(B34:H34)</f>
        <v>627</v>
      </c>
    </row>
    <row r="36" spans="1:103">
      <c r="A36" t="s">
        <v>39</v>
      </c>
    </row>
    <row r="37" spans="1:103" ht="15.75" thickBot="1"/>
    <row r="38" spans="1:103" ht="16.5" thickTop="1">
      <c r="A38" s="52" t="s">
        <v>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4"/>
    </row>
    <row r="39" spans="1:103" ht="15.75">
      <c r="A39" s="58" t="s">
        <v>19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60"/>
    </row>
    <row r="40" spans="1:103" ht="15.75">
      <c r="A40" s="58" t="s">
        <v>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60"/>
    </row>
    <row r="41" spans="1:103" ht="15.75">
      <c r="A41" s="58" t="s">
        <v>20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60"/>
    </row>
    <row r="42" spans="1:103" ht="16.5" thickBot="1">
      <c r="A42" s="49" t="s">
        <v>21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1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11">
        <v>2017</v>
      </c>
      <c r="B44" s="12"/>
      <c r="C44" s="12"/>
      <c r="D44" s="37">
        <v>9</v>
      </c>
      <c r="E44" s="37">
        <v>192</v>
      </c>
      <c r="F44" s="37">
        <v>96</v>
      </c>
      <c r="G44" s="37">
        <v>3</v>
      </c>
      <c r="H44" s="4"/>
      <c r="I44" s="5">
        <f>SUM(D44:H44)</f>
        <v>300</v>
      </c>
    </row>
    <row r="45" spans="1:103" ht="17.25" thickTop="1" thickBot="1">
      <c r="A45" t="s">
        <v>14</v>
      </c>
      <c r="B45" s="4"/>
      <c r="C45" s="4"/>
      <c r="D45" s="37">
        <v>9</v>
      </c>
      <c r="E45" s="38">
        <v>192</v>
      </c>
      <c r="F45" s="38">
        <v>96</v>
      </c>
      <c r="G45" s="37">
        <v>3</v>
      </c>
      <c r="H45" s="4"/>
      <c r="I45" s="5">
        <f>SUM(D45:H45)</f>
        <v>300</v>
      </c>
    </row>
    <row r="46" spans="1:103" ht="17.25" thickTop="1" thickBot="1">
      <c r="A46" t="s">
        <v>15</v>
      </c>
      <c r="B46" s="4"/>
      <c r="C46" s="4"/>
      <c r="D46" s="42">
        <v>241</v>
      </c>
      <c r="E46" s="40">
        <v>244</v>
      </c>
      <c r="F46" s="40">
        <v>244</v>
      </c>
      <c r="G46" s="44">
        <v>241</v>
      </c>
      <c r="H46" s="4"/>
      <c r="I46" s="4">
        <f>SUM(D46:H46)</f>
        <v>970</v>
      </c>
    </row>
    <row r="47" spans="1:103" ht="15.75" thickTop="1">
      <c r="A47" t="s">
        <v>16</v>
      </c>
      <c r="B47" s="15"/>
      <c r="C47" s="15"/>
      <c r="D47" s="6">
        <f>D45/D46*100</f>
        <v>3.7344398340248963</v>
      </c>
      <c r="E47" s="6">
        <f t="shared" ref="E47:I47" si="4">E45/E46*100</f>
        <v>78.688524590163937</v>
      </c>
      <c r="F47" s="6">
        <f t="shared" si="4"/>
        <v>39.344262295081968</v>
      </c>
      <c r="G47" s="6">
        <f t="shared" si="4"/>
        <v>1.2448132780082988</v>
      </c>
      <c r="H47" s="16"/>
      <c r="I47" s="6">
        <f t="shared" si="4"/>
        <v>30.927835051546392</v>
      </c>
    </row>
    <row r="48" spans="1:103">
      <c r="A48" t="s">
        <v>17</v>
      </c>
      <c r="B48" s="10"/>
      <c r="C48" s="10"/>
      <c r="D48" s="4">
        <f>D46-D45</f>
        <v>232</v>
      </c>
      <c r="E48" s="4">
        <f t="shared" ref="E48:I48" si="5">E46-E45</f>
        <v>52</v>
      </c>
      <c r="F48" s="4">
        <f t="shared" si="5"/>
        <v>148</v>
      </c>
      <c r="G48" s="4">
        <f t="shared" si="5"/>
        <v>238</v>
      </c>
      <c r="H48" s="4"/>
      <c r="I48" s="4">
        <f t="shared" si="5"/>
        <v>670</v>
      </c>
    </row>
    <row r="50" spans="1:1">
      <c r="A50" t="s">
        <v>39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Y50"/>
  <sheetViews>
    <sheetView topLeftCell="A16" workbookViewId="0">
      <selection activeCell="N27" sqref="N27"/>
    </sheetView>
  </sheetViews>
  <sheetFormatPr defaultRowHeight="15"/>
  <cols>
    <col min="1" max="1" width="31.5703125" customWidth="1"/>
  </cols>
  <sheetData>
    <row r="1" spans="1:103" ht="15.75" thickBot="1">
      <c r="A1" t="s">
        <v>35</v>
      </c>
    </row>
    <row r="2" spans="1:103" ht="16.5" thickTop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4"/>
    </row>
    <row r="3" spans="1:103" ht="15.75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60"/>
    </row>
    <row r="4" spans="1:103" ht="15.75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60"/>
    </row>
    <row r="5" spans="1:103" ht="15.75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60"/>
    </row>
    <row r="6" spans="1:103" ht="16.5" thickBot="1">
      <c r="A6" s="49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1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0</v>
      </c>
      <c r="D9" s="2">
        <v>261</v>
      </c>
      <c r="E9" s="2">
        <v>233</v>
      </c>
      <c r="F9" s="2">
        <v>168</v>
      </c>
      <c r="G9" s="2">
        <v>0</v>
      </c>
      <c r="H9" s="2">
        <v>0</v>
      </c>
      <c r="I9" s="3">
        <f>SUM(B9:H9)</f>
        <v>662</v>
      </c>
    </row>
    <row r="10" spans="1:103" ht="17.25" thickTop="1" thickBot="1">
      <c r="A10" s="1">
        <v>2015</v>
      </c>
      <c r="B10" s="2">
        <v>241</v>
      </c>
      <c r="C10" s="2">
        <v>150</v>
      </c>
      <c r="D10" s="2">
        <v>68</v>
      </c>
      <c r="E10" s="2">
        <v>15</v>
      </c>
      <c r="F10" s="2">
        <v>4</v>
      </c>
      <c r="G10" s="2">
        <v>0</v>
      </c>
      <c r="H10" s="2">
        <v>0</v>
      </c>
      <c r="I10" s="3">
        <f>SUM(B10:H10)</f>
        <v>478</v>
      </c>
    </row>
    <row r="11" spans="1:103" ht="17.25" thickTop="1" thickBot="1">
      <c r="A11" s="1">
        <v>2016</v>
      </c>
      <c r="B11" s="2">
        <v>93</v>
      </c>
      <c r="C11" s="2">
        <v>16</v>
      </c>
      <c r="D11" s="2">
        <v>12</v>
      </c>
      <c r="E11" s="2">
        <v>6</v>
      </c>
      <c r="F11" s="2">
        <v>9</v>
      </c>
      <c r="G11" s="2">
        <v>0</v>
      </c>
      <c r="H11" s="2">
        <v>0</v>
      </c>
      <c r="I11" s="3">
        <f>SUM(B11:H11)</f>
        <v>136</v>
      </c>
    </row>
    <row r="12" spans="1:103" ht="17.25" thickTop="1" thickBot="1">
      <c r="A12" s="1">
        <v>2017</v>
      </c>
      <c r="B12" s="2">
        <v>68</v>
      </c>
      <c r="C12" s="2">
        <v>62</v>
      </c>
      <c r="D12" s="2">
        <v>35</v>
      </c>
      <c r="E12" s="2">
        <v>28</v>
      </c>
      <c r="F12" s="2">
        <v>25</v>
      </c>
      <c r="G12" s="2">
        <v>0</v>
      </c>
      <c r="H12" s="2">
        <v>0</v>
      </c>
      <c r="I12" s="3">
        <f>SUM(B12:H12)</f>
        <v>218</v>
      </c>
    </row>
    <row r="13" spans="1:103" ht="15.75" thickTop="1">
      <c r="A13" t="s">
        <v>14</v>
      </c>
      <c r="B13" s="4">
        <f>B12</f>
        <v>68</v>
      </c>
      <c r="C13" s="4">
        <f>C12+B11</f>
        <v>155</v>
      </c>
      <c r="D13" s="4">
        <f>D12+C11+B10</f>
        <v>292</v>
      </c>
      <c r="E13" s="4">
        <f>E12+D11+C10+B9</f>
        <v>190</v>
      </c>
      <c r="F13" s="4">
        <f>F12+E11+D10+C9+B8</f>
        <v>99</v>
      </c>
      <c r="G13" s="4">
        <f>G12+F11+E10+D9+C8</f>
        <v>285</v>
      </c>
      <c r="H13" s="4">
        <f>H12+G11+F10+E9+D8</f>
        <v>237</v>
      </c>
      <c r="I13" s="5">
        <f>B13+C13+D13+E13+F13+G13+H13</f>
        <v>1326</v>
      </c>
    </row>
    <row r="14" spans="1:103">
      <c r="A14" t="s">
        <v>15</v>
      </c>
      <c r="B14" s="4">
        <v>211</v>
      </c>
      <c r="C14" s="4">
        <v>211</v>
      </c>
      <c r="D14" s="4">
        <v>211</v>
      </c>
      <c r="E14" s="4">
        <v>210</v>
      </c>
      <c r="F14" s="4">
        <v>208</v>
      </c>
      <c r="G14" s="4">
        <v>208</v>
      </c>
      <c r="H14" s="4">
        <v>207</v>
      </c>
      <c r="I14" s="4">
        <v>1466</v>
      </c>
    </row>
    <row r="15" spans="1:103">
      <c r="A15" t="s">
        <v>16</v>
      </c>
      <c r="B15" s="6">
        <f t="shared" ref="B15:I15" si="0">B13/B14*100</f>
        <v>32.227488151658768</v>
      </c>
      <c r="C15" s="6">
        <f t="shared" si="0"/>
        <v>73.459715639810426</v>
      </c>
      <c r="D15" s="7">
        <f t="shared" si="0"/>
        <v>138.38862559241707</v>
      </c>
      <c r="E15" s="7">
        <f t="shared" si="0"/>
        <v>90.476190476190482</v>
      </c>
      <c r="F15" s="6">
        <f t="shared" si="0"/>
        <v>47.596153846153847</v>
      </c>
      <c r="G15" s="7">
        <f t="shared" si="0"/>
        <v>137.01923076923077</v>
      </c>
      <c r="H15" s="7">
        <f t="shared" si="0"/>
        <v>114.49275362318841</v>
      </c>
      <c r="I15" s="7">
        <f t="shared" si="0"/>
        <v>90.45020463847203</v>
      </c>
    </row>
    <row r="16" spans="1:103">
      <c r="A16" t="s">
        <v>17</v>
      </c>
      <c r="B16" s="9">
        <f t="shared" ref="B16:I16" si="1">B14-B13</f>
        <v>143</v>
      </c>
      <c r="C16" s="9">
        <f t="shared" si="1"/>
        <v>56</v>
      </c>
      <c r="D16" s="9" t="s">
        <v>40</v>
      </c>
      <c r="E16" s="9">
        <f>E14-E13</f>
        <v>20</v>
      </c>
      <c r="F16" s="9">
        <f>F14-F13</f>
        <v>109</v>
      </c>
      <c r="G16" s="9" t="s">
        <v>40</v>
      </c>
      <c r="H16" s="9" t="s">
        <v>40</v>
      </c>
      <c r="I16" s="9">
        <f>SUM(B16:H16)</f>
        <v>328</v>
      </c>
    </row>
    <row r="18" spans="1:103">
      <c r="A18" t="s">
        <v>39</v>
      </c>
    </row>
    <row r="19" spans="1:103" ht="15.75" thickBot="1"/>
    <row r="20" spans="1:103" ht="16.5" thickTop="1">
      <c r="A20" s="52" t="s">
        <v>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4"/>
    </row>
    <row r="21" spans="1:103" ht="15.75">
      <c r="A21" s="58" t="s">
        <v>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60"/>
    </row>
    <row r="22" spans="1:103" ht="15.75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60"/>
    </row>
    <row r="23" spans="1:103" ht="15.75">
      <c r="A23" s="58" t="s">
        <v>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60"/>
    </row>
    <row r="24" spans="1:103" ht="16.5" thickBot="1">
      <c r="A24" s="49" t="s">
        <v>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1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106</v>
      </c>
      <c r="E27" s="2">
        <v>162</v>
      </c>
      <c r="F27" s="2">
        <v>184</v>
      </c>
      <c r="G27" s="2">
        <v>34</v>
      </c>
      <c r="H27" s="2">
        <v>0</v>
      </c>
      <c r="I27" s="3">
        <f>SUM(B27:H27)</f>
        <v>486</v>
      </c>
    </row>
    <row r="28" spans="1:103" ht="17.25" thickTop="1" thickBot="1">
      <c r="A28" s="1">
        <v>2015</v>
      </c>
      <c r="B28" s="2">
        <v>113</v>
      </c>
      <c r="C28" s="2">
        <v>148</v>
      </c>
      <c r="D28" s="2">
        <v>102</v>
      </c>
      <c r="E28" s="2">
        <v>28</v>
      </c>
      <c r="F28" s="2">
        <v>11</v>
      </c>
      <c r="G28" s="2">
        <v>8</v>
      </c>
      <c r="H28" s="2">
        <v>0</v>
      </c>
      <c r="I28" s="3">
        <f>SUM(B28:H28)</f>
        <v>410</v>
      </c>
    </row>
    <row r="29" spans="1:103" ht="17.25" thickTop="1" thickBot="1">
      <c r="A29" s="1">
        <v>2016</v>
      </c>
      <c r="B29" s="2">
        <v>14</v>
      </c>
      <c r="C29" s="2">
        <v>30</v>
      </c>
      <c r="D29" s="2">
        <v>27</v>
      </c>
      <c r="E29" s="2">
        <v>10</v>
      </c>
      <c r="F29" s="2">
        <v>24</v>
      </c>
      <c r="G29" s="2">
        <v>11</v>
      </c>
      <c r="H29" s="2">
        <v>0</v>
      </c>
      <c r="I29" s="3">
        <f>SUM(B29:H29)</f>
        <v>116</v>
      </c>
    </row>
    <row r="30" spans="1:103" ht="17.25" thickTop="1" thickBot="1">
      <c r="A30" s="1">
        <v>2017</v>
      </c>
      <c r="B30" s="2">
        <v>23</v>
      </c>
      <c r="C30" s="2">
        <v>29</v>
      </c>
      <c r="D30" s="2">
        <v>21</v>
      </c>
      <c r="E30" s="2">
        <v>33</v>
      </c>
      <c r="F30" s="2">
        <v>12</v>
      </c>
      <c r="G30" s="2">
        <v>8</v>
      </c>
      <c r="H30" s="2">
        <v>0</v>
      </c>
      <c r="I30" s="3">
        <f>SUM(B30:H30)</f>
        <v>126</v>
      </c>
    </row>
    <row r="31" spans="1:103" ht="15.75" thickTop="1">
      <c r="A31" t="s">
        <v>14</v>
      </c>
      <c r="B31" s="4">
        <f>B30</f>
        <v>23</v>
      </c>
      <c r="C31" s="4">
        <f>C30+B29</f>
        <v>43</v>
      </c>
      <c r="D31" s="4">
        <f>D30+C29+B28</f>
        <v>164</v>
      </c>
      <c r="E31" s="4">
        <f>E30+D29+C28+B27</f>
        <v>208</v>
      </c>
      <c r="F31" s="4">
        <f>F30+E29+D28+C27+B26</f>
        <v>124</v>
      </c>
      <c r="G31" s="4">
        <f>G30+F29+E28+D27+C26</f>
        <v>166</v>
      </c>
      <c r="H31" s="4">
        <f>H30+G29+F28+E27+D26</f>
        <v>184</v>
      </c>
      <c r="I31" s="5">
        <f>B31+C31+D31+E31+F31+G31+H31</f>
        <v>912</v>
      </c>
    </row>
    <row r="32" spans="1:103">
      <c r="A32" t="s">
        <v>15</v>
      </c>
      <c r="B32" s="4">
        <v>211</v>
      </c>
      <c r="C32" s="4">
        <v>211</v>
      </c>
      <c r="D32" s="4">
        <v>211</v>
      </c>
      <c r="E32" s="4">
        <v>210</v>
      </c>
      <c r="F32" s="4">
        <v>208</v>
      </c>
      <c r="G32" s="4">
        <v>208</v>
      </c>
      <c r="H32" s="4">
        <v>207</v>
      </c>
      <c r="I32" s="4">
        <v>1466</v>
      </c>
    </row>
    <row r="33" spans="1:103">
      <c r="A33" t="s">
        <v>16</v>
      </c>
      <c r="B33" s="6">
        <f t="shared" ref="B33:I33" si="2">B31/B32*100</f>
        <v>10.900473933649289</v>
      </c>
      <c r="C33" s="6">
        <f t="shared" si="2"/>
        <v>20.379146919431278</v>
      </c>
      <c r="D33" s="6">
        <f t="shared" si="2"/>
        <v>77.725118483412331</v>
      </c>
      <c r="E33" s="7">
        <f t="shared" si="2"/>
        <v>99.047619047619051</v>
      </c>
      <c r="F33" s="6">
        <f t="shared" si="2"/>
        <v>59.615384615384613</v>
      </c>
      <c r="G33" s="6">
        <f t="shared" si="2"/>
        <v>79.807692307692307</v>
      </c>
      <c r="H33" s="7">
        <f t="shared" si="2"/>
        <v>88.888888888888886</v>
      </c>
      <c r="I33" s="6">
        <f t="shared" si="2"/>
        <v>62.21009549795361</v>
      </c>
    </row>
    <row r="34" spans="1:103">
      <c r="A34" t="s">
        <v>17</v>
      </c>
      <c r="B34" s="10">
        <f t="shared" ref="B34:I34" si="3">B32-B31</f>
        <v>188</v>
      </c>
      <c r="C34" s="10">
        <f t="shared" si="3"/>
        <v>168</v>
      </c>
      <c r="D34" s="10">
        <f t="shared" si="3"/>
        <v>47</v>
      </c>
      <c r="E34" s="10">
        <f t="shared" si="3"/>
        <v>2</v>
      </c>
      <c r="F34" s="10">
        <f t="shared" si="3"/>
        <v>84</v>
      </c>
      <c r="G34" s="10">
        <f t="shared" si="3"/>
        <v>42</v>
      </c>
      <c r="H34" s="10">
        <f t="shared" si="3"/>
        <v>23</v>
      </c>
      <c r="I34" s="10">
        <f>SUM(B34:H34)</f>
        <v>554</v>
      </c>
    </row>
    <row r="36" spans="1:103">
      <c r="A36" t="s">
        <v>39</v>
      </c>
    </row>
    <row r="37" spans="1:103" ht="15.75" thickBot="1"/>
    <row r="38" spans="1:103" ht="16.5" thickTop="1">
      <c r="A38" s="52" t="s">
        <v>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4"/>
    </row>
    <row r="39" spans="1:103" ht="15.75">
      <c r="A39" s="58" t="s">
        <v>19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60"/>
    </row>
    <row r="40" spans="1:103" ht="15.75">
      <c r="A40" s="58" t="s">
        <v>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60"/>
    </row>
    <row r="41" spans="1:103" ht="15.75">
      <c r="A41" s="58" t="s">
        <v>20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60"/>
    </row>
    <row r="42" spans="1:103" ht="16.5" thickBot="1">
      <c r="A42" s="49" t="s">
        <v>21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1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11">
        <v>2017</v>
      </c>
      <c r="B44" s="12"/>
      <c r="C44" s="12"/>
      <c r="D44" s="37">
        <v>1</v>
      </c>
      <c r="E44" s="37">
        <v>74</v>
      </c>
      <c r="F44" s="37">
        <v>57</v>
      </c>
      <c r="G44" s="37">
        <v>1</v>
      </c>
      <c r="H44" s="4"/>
      <c r="I44" s="5">
        <f>SUM(D44:H44)</f>
        <v>133</v>
      </c>
    </row>
    <row r="45" spans="1:103" ht="17.25" thickTop="1" thickBot="1">
      <c r="A45" t="s">
        <v>14</v>
      </c>
      <c r="B45" s="4"/>
      <c r="C45" s="4"/>
      <c r="D45" s="37">
        <v>1</v>
      </c>
      <c r="E45" s="38">
        <v>74</v>
      </c>
      <c r="F45" s="38">
        <v>57</v>
      </c>
      <c r="G45" s="37">
        <v>1</v>
      </c>
      <c r="H45" s="4"/>
      <c r="I45" s="5">
        <f>SUM(D45:H45)</f>
        <v>133</v>
      </c>
    </row>
    <row r="46" spans="1:103" ht="17.25" thickTop="1" thickBot="1">
      <c r="A46" t="s">
        <v>15</v>
      </c>
      <c r="B46" s="4"/>
      <c r="C46" s="4"/>
      <c r="D46" s="42">
        <v>219</v>
      </c>
      <c r="E46" s="40">
        <v>220</v>
      </c>
      <c r="F46" s="40">
        <v>219</v>
      </c>
      <c r="G46" s="44">
        <v>218</v>
      </c>
      <c r="H46" s="4"/>
      <c r="I46" s="4">
        <f>SUM(D46:H46)</f>
        <v>876</v>
      </c>
    </row>
    <row r="47" spans="1:103" ht="15.75" thickTop="1">
      <c r="A47" t="s">
        <v>16</v>
      </c>
      <c r="B47" s="15"/>
      <c r="C47" s="15"/>
      <c r="D47" s="6">
        <f>D45/D46*100</f>
        <v>0.45662100456621002</v>
      </c>
      <c r="E47" s="6">
        <f t="shared" ref="E47:I47" si="4">E45/E46*100</f>
        <v>33.636363636363633</v>
      </c>
      <c r="F47" s="6">
        <f t="shared" si="4"/>
        <v>26.027397260273972</v>
      </c>
      <c r="G47" s="6">
        <f t="shared" si="4"/>
        <v>0.45871559633027525</v>
      </c>
      <c r="H47" s="16"/>
      <c r="I47" s="6">
        <f t="shared" si="4"/>
        <v>15.182648401826485</v>
      </c>
    </row>
    <row r="48" spans="1:103">
      <c r="A48" t="s">
        <v>17</v>
      </c>
      <c r="B48" s="10"/>
      <c r="C48" s="10"/>
      <c r="D48" s="4">
        <f>D46-D45</f>
        <v>218</v>
      </c>
      <c r="E48" s="4">
        <f t="shared" ref="E48:I48" si="5">E46-E45</f>
        <v>146</v>
      </c>
      <c r="F48" s="4">
        <f t="shared" si="5"/>
        <v>162</v>
      </c>
      <c r="G48" s="4">
        <f t="shared" si="5"/>
        <v>217</v>
      </c>
      <c r="H48" s="4"/>
      <c r="I48" s="4">
        <f t="shared" si="5"/>
        <v>743</v>
      </c>
    </row>
    <row r="50" spans="1:1">
      <c r="A50" t="s">
        <v>39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50"/>
  <sheetViews>
    <sheetView topLeftCell="A16" workbookViewId="0">
      <selection activeCell="O29" sqref="O29"/>
    </sheetView>
  </sheetViews>
  <sheetFormatPr defaultRowHeight="15"/>
  <cols>
    <col min="1" max="1" width="20.5703125" customWidth="1"/>
  </cols>
  <sheetData>
    <row r="1" spans="1:103" ht="15.75" thickBot="1">
      <c r="A1" t="s">
        <v>36</v>
      </c>
    </row>
    <row r="2" spans="1:103" ht="16.5" thickTop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4"/>
    </row>
    <row r="3" spans="1:103" ht="15.75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60"/>
    </row>
    <row r="4" spans="1:103" ht="15.75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60"/>
    </row>
    <row r="5" spans="1:103" ht="15.75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60"/>
    </row>
    <row r="6" spans="1:103" ht="16.5" thickBot="1">
      <c r="A6" s="49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1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2</v>
      </c>
      <c r="D9" s="2">
        <v>74</v>
      </c>
      <c r="E9" s="2">
        <v>71</v>
      </c>
      <c r="F9" s="2">
        <v>65</v>
      </c>
      <c r="G9" s="2">
        <v>0</v>
      </c>
      <c r="H9" s="2">
        <v>0</v>
      </c>
      <c r="I9" s="3">
        <f>SUM(B9:H9)</f>
        <v>212</v>
      </c>
    </row>
    <row r="10" spans="1:103" ht="17.25" thickTop="1" thickBot="1">
      <c r="A10" s="1">
        <v>2015</v>
      </c>
      <c r="B10" s="2">
        <v>75</v>
      </c>
      <c r="C10" s="2">
        <v>56</v>
      </c>
      <c r="D10" s="2">
        <v>32</v>
      </c>
      <c r="E10" s="2">
        <v>3</v>
      </c>
      <c r="F10" s="2">
        <v>0</v>
      </c>
      <c r="G10" s="2">
        <v>0</v>
      </c>
      <c r="H10" s="2">
        <v>0</v>
      </c>
      <c r="I10" s="3">
        <f>SUM(B10:H10)</f>
        <v>166</v>
      </c>
    </row>
    <row r="11" spans="1:103" ht="17.25" thickTop="1" thickBot="1">
      <c r="A11" s="1">
        <v>2016</v>
      </c>
      <c r="B11" s="2">
        <v>50</v>
      </c>
      <c r="C11" s="2">
        <v>1</v>
      </c>
      <c r="D11" s="2">
        <v>1</v>
      </c>
      <c r="E11" s="2">
        <v>2</v>
      </c>
      <c r="F11" s="2">
        <v>1</v>
      </c>
      <c r="G11" s="2">
        <v>0</v>
      </c>
      <c r="H11" s="2">
        <v>0</v>
      </c>
      <c r="I11" s="3">
        <f>SUM(B11:H11)</f>
        <v>55</v>
      </c>
    </row>
    <row r="12" spans="1:103" ht="17.25" thickTop="1" thickBot="1">
      <c r="A12" s="1">
        <v>2017</v>
      </c>
      <c r="B12" s="2">
        <v>30</v>
      </c>
      <c r="C12" s="2">
        <v>2</v>
      </c>
      <c r="D12" s="2">
        <v>0</v>
      </c>
      <c r="E12" s="2">
        <v>2</v>
      </c>
      <c r="F12" s="2">
        <v>0</v>
      </c>
      <c r="G12" s="2">
        <v>1</v>
      </c>
      <c r="H12" s="2">
        <v>0</v>
      </c>
      <c r="I12" s="3">
        <f>SUM(B12:H12)</f>
        <v>35</v>
      </c>
    </row>
    <row r="13" spans="1:103" ht="15.75" thickTop="1">
      <c r="A13" t="s">
        <v>14</v>
      </c>
      <c r="B13" s="4">
        <f>B12</f>
        <v>30</v>
      </c>
      <c r="C13" s="4">
        <f>C12+B11</f>
        <v>52</v>
      </c>
      <c r="D13" s="4">
        <f>D12+C11+B10</f>
        <v>76</v>
      </c>
      <c r="E13" s="4">
        <f>E12+D11+C10+B9</f>
        <v>59</v>
      </c>
      <c r="F13" s="4">
        <f>F12+E11+D10+C9+B8</f>
        <v>36</v>
      </c>
      <c r="G13" s="4">
        <f>G12+F11+E10+D9+C8</f>
        <v>79</v>
      </c>
      <c r="H13" s="4">
        <f>H12+G11+F10+E9+D8</f>
        <v>71</v>
      </c>
      <c r="I13" s="5">
        <f>B13+C13+D13+E13+F13+G13+H13</f>
        <v>403</v>
      </c>
    </row>
    <row r="14" spans="1:103">
      <c r="A14" t="s">
        <v>15</v>
      </c>
      <c r="B14" s="4">
        <v>63</v>
      </c>
      <c r="C14" s="4">
        <v>65</v>
      </c>
      <c r="D14" s="4">
        <v>67</v>
      </c>
      <c r="E14" s="4">
        <v>68</v>
      </c>
      <c r="F14" s="4">
        <v>68</v>
      </c>
      <c r="G14" s="4">
        <v>66</v>
      </c>
      <c r="H14" s="4">
        <v>65</v>
      </c>
      <c r="I14" s="4">
        <v>462</v>
      </c>
    </row>
    <row r="15" spans="1:103">
      <c r="A15" t="s">
        <v>16</v>
      </c>
      <c r="B15" s="6">
        <f t="shared" ref="B15:I15" si="0">B13/B14*100</f>
        <v>47.619047619047613</v>
      </c>
      <c r="C15" s="7">
        <f t="shared" si="0"/>
        <v>80</v>
      </c>
      <c r="D15" s="7">
        <f t="shared" si="0"/>
        <v>113.43283582089552</v>
      </c>
      <c r="E15" s="7">
        <f t="shared" si="0"/>
        <v>86.764705882352942</v>
      </c>
      <c r="F15" s="6">
        <f t="shared" si="0"/>
        <v>52.941176470588239</v>
      </c>
      <c r="G15" s="7">
        <f t="shared" si="0"/>
        <v>119.6969696969697</v>
      </c>
      <c r="H15" s="7">
        <f t="shared" si="0"/>
        <v>109.23076923076923</v>
      </c>
      <c r="I15" s="7">
        <f t="shared" si="0"/>
        <v>87.229437229437238</v>
      </c>
    </row>
    <row r="16" spans="1:103">
      <c r="A16" t="s">
        <v>17</v>
      </c>
      <c r="B16" s="9">
        <f t="shared" ref="B16:I16" si="1">B14-B13</f>
        <v>33</v>
      </c>
      <c r="C16" s="9">
        <f t="shared" si="1"/>
        <v>13</v>
      </c>
      <c r="D16" s="9" t="s">
        <v>40</v>
      </c>
      <c r="E16" s="9">
        <f>E14-E13</f>
        <v>9</v>
      </c>
      <c r="F16" s="9">
        <f>F14-F13</f>
        <v>32</v>
      </c>
      <c r="G16" s="9" t="s">
        <v>40</v>
      </c>
      <c r="H16" s="9" t="s">
        <v>40</v>
      </c>
      <c r="I16" s="9">
        <f>SUM(B16:H16)</f>
        <v>87</v>
      </c>
    </row>
    <row r="18" spans="1:103">
      <c r="A18" t="s">
        <v>39</v>
      </c>
    </row>
    <row r="19" spans="1:103" ht="15.75" thickBot="1"/>
    <row r="20" spans="1:103" ht="16.5" thickTop="1">
      <c r="A20" s="52" t="s">
        <v>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4"/>
    </row>
    <row r="21" spans="1:103" ht="15.75">
      <c r="A21" s="58" t="s">
        <v>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60"/>
    </row>
    <row r="22" spans="1:103" ht="15.75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60"/>
    </row>
    <row r="23" spans="1:103" ht="15.75">
      <c r="A23" s="58" t="s">
        <v>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60"/>
    </row>
    <row r="24" spans="1:103" ht="16.5" thickBot="1">
      <c r="A24" s="49" t="s">
        <v>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1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1</v>
      </c>
      <c r="D27" s="2">
        <v>29</v>
      </c>
      <c r="E27" s="2">
        <v>44</v>
      </c>
      <c r="F27" s="2">
        <v>52</v>
      </c>
      <c r="G27" s="2">
        <v>33</v>
      </c>
      <c r="H27" s="2">
        <v>0</v>
      </c>
      <c r="I27" s="2">
        <v>159</v>
      </c>
    </row>
    <row r="28" spans="1:103" ht="17.25" thickTop="1" thickBot="1">
      <c r="A28" s="1">
        <v>2015</v>
      </c>
      <c r="B28" s="2">
        <v>30</v>
      </c>
      <c r="C28" s="2">
        <v>46</v>
      </c>
      <c r="D28" s="2">
        <v>76</v>
      </c>
      <c r="E28" s="2">
        <v>7</v>
      </c>
      <c r="F28" s="2">
        <v>2</v>
      </c>
      <c r="G28" s="2">
        <v>3</v>
      </c>
      <c r="H28" s="2">
        <v>1</v>
      </c>
      <c r="I28" s="2">
        <v>165</v>
      </c>
    </row>
    <row r="29" spans="1:103" ht="17.25" thickTop="1" thickBot="1">
      <c r="A29" s="1">
        <v>2016</v>
      </c>
      <c r="B29" s="2">
        <v>35</v>
      </c>
      <c r="C29" s="2">
        <v>8</v>
      </c>
      <c r="D29" s="2">
        <v>2</v>
      </c>
      <c r="E29" s="2">
        <v>2</v>
      </c>
      <c r="F29" s="2">
        <v>2</v>
      </c>
      <c r="G29" s="2">
        <v>0</v>
      </c>
      <c r="H29" s="2">
        <v>0</v>
      </c>
      <c r="I29" s="2">
        <v>49</v>
      </c>
    </row>
    <row r="30" spans="1:103" ht="17.25" thickTop="1" thickBot="1">
      <c r="A30" s="1">
        <v>2017</v>
      </c>
      <c r="B30" s="2">
        <v>13</v>
      </c>
      <c r="C30" s="2">
        <v>10</v>
      </c>
      <c r="D30" s="2">
        <v>2</v>
      </c>
      <c r="E30" s="2">
        <v>3</v>
      </c>
      <c r="F30" s="2">
        <v>0</v>
      </c>
      <c r="G30" s="2">
        <v>0</v>
      </c>
      <c r="H30" s="2">
        <v>0</v>
      </c>
      <c r="I30" s="2">
        <v>28</v>
      </c>
    </row>
    <row r="31" spans="1:103" ht="15.75" thickTop="1">
      <c r="A31" t="s">
        <v>14</v>
      </c>
      <c r="B31" s="4">
        <f>B30</f>
        <v>13</v>
      </c>
      <c r="C31" s="4">
        <f>C30+B29</f>
        <v>45</v>
      </c>
      <c r="D31" s="4">
        <f>D30+C29+B28</f>
        <v>40</v>
      </c>
      <c r="E31" s="4">
        <f>E30+D29+C28+B27</f>
        <v>51</v>
      </c>
      <c r="F31" s="4">
        <f>F30+E29+D28+C27+B26</f>
        <v>79</v>
      </c>
      <c r="G31" s="4">
        <f>G30+F29+E28+D27+C26</f>
        <v>38</v>
      </c>
      <c r="H31" s="4">
        <f>H30+G29+F28+E27+D26</f>
        <v>46</v>
      </c>
      <c r="I31" s="5">
        <f>B31+C31+D31+E31+F31+G31+H31</f>
        <v>312</v>
      </c>
    </row>
    <row r="32" spans="1:103">
      <c r="A32" t="s">
        <v>15</v>
      </c>
      <c r="B32" s="4">
        <v>63</v>
      </c>
      <c r="C32" s="4">
        <v>65</v>
      </c>
      <c r="D32" s="4">
        <v>67</v>
      </c>
      <c r="E32" s="4">
        <v>68</v>
      </c>
      <c r="F32" s="4">
        <v>68</v>
      </c>
      <c r="G32" s="4">
        <v>66</v>
      </c>
      <c r="H32" s="4">
        <v>65</v>
      </c>
      <c r="I32" s="4">
        <v>462</v>
      </c>
    </row>
    <row r="33" spans="1:103">
      <c r="A33" t="s">
        <v>16</v>
      </c>
      <c r="B33" s="6">
        <f t="shared" ref="B33:I33" si="2">B31/B32*100</f>
        <v>20.634920634920633</v>
      </c>
      <c r="C33" s="6">
        <f t="shared" si="2"/>
        <v>69.230769230769226</v>
      </c>
      <c r="D33" s="6">
        <f t="shared" si="2"/>
        <v>59.701492537313428</v>
      </c>
      <c r="E33" s="6">
        <f t="shared" si="2"/>
        <v>75</v>
      </c>
      <c r="F33" s="7">
        <f t="shared" si="2"/>
        <v>116.1764705882353</v>
      </c>
      <c r="G33" s="6">
        <f t="shared" si="2"/>
        <v>57.575757575757578</v>
      </c>
      <c r="H33" s="6">
        <f t="shared" si="2"/>
        <v>70.769230769230774</v>
      </c>
      <c r="I33" s="6">
        <f t="shared" si="2"/>
        <v>67.532467532467535</v>
      </c>
    </row>
    <row r="34" spans="1:103">
      <c r="A34" t="s">
        <v>17</v>
      </c>
      <c r="B34" s="10">
        <f t="shared" ref="B34:I34" si="3">B32-B31</f>
        <v>50</v>
      </c>
      <c r="C34" s="10">
        <f t="shared" si="3"/>
        <v>20</v>
      </c>
      <c r="D34" s="10">
        <f t="shared" si="3"/>
        <v>27</v>
      </c>
      <c r="E34" s="10">
        <f t="shared" si="3"/>
        <v>17</v>
      </c>
      <c r="F34" s="10" t="s">
        <v>40</v>
      </c>
      <c r="G34" s="10">
        <f t="shared" si="3"/>
        <v>28</v>
      </c>
      <c r="H34" s="10">
        <f t="shared" si="3"/>
        <v>19</v>
      </c>
      <c r="I34" s="10">
        <f>SUM(B34:H34)</f>
        <v>161</v>
      </c>
    </row>
    <row r="36" spans="1:103">
      <c r="A36" t="s">
        <v>39</v>
      </c>
    </row>
    <row r="37" spans="1:103" ht="15.75" thickBot="1"/>
    <row r="38" spans="1:103" ht="16.5" thickTop="1">
      <c r="A38" s="52" t="s">
        <v>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4"/>
    </row>
    <row r="39" spans="1:103" ht="15.75">
      <c r="A39" s="58" t="s">
        <v>19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60"/>
    </row>
    <row r="40" spans="1:103" ht="15.75">
      <c r="A40" s="58" t="s">
        <v>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60"/>
    </row>
    <row r="41" spans="1:103" ht="15.75">
      <c r="A41" s="58" t="s">
        <v>20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60"/>
    </row>
    <row r="42" spans="1:103" ht="16.5" thickBot="1">
      <c r="A42" s="49" t="s">
        <v>21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1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11">
        <v>2017</v>
      </c>
      <c r="B44" s="12"/>
      <c r="C44" s="12"/>
      <c r="D44" s="37">
        <v>44</v>
      </c>
      <c r="E44" s="37">
        <v>52</v>
      </c>
      <c r="F44" s="37">
        <v>47</v>
      </c>
      <c r="G44" s="37">
        <v>19</v>
      </c>
      <c r="H44" s="4"/>
      <c r="I44" s="5">
        <f>SUM(D44:H44)</f>
        <v>162</v>
      </c>
    </row>
    <row r="45" spans="1:103" ht="16.5" thickTop="1">
      <c r="A45" t="s">
        <v>14</v>
      </c>
      <c r="B45" s="4"/>
      <c r="C45" s="4"/>
      <c r="D45" s="38">
        <v>44</v>
      </c>
      <c r="E45" s="38">
        <v>52</v>
      </c>
      <c r="F45" s="38">
        <v>47</v>
      </c>
      <c r="G45" s="38">
        <v>19</v>
      </c>
      <c r="H45" s="4"/>
      <c r="I45" s="5">
        <f>SUM(D45:H45)</f>
        <v>162</v>
      </c>
    </row>
    <row r="46" spans="1:103" ht="15.75">
      <c r="A46" t="s">
        <v>15</v>
      </c>
      <c r="B46" s="4"/>
      <c r="C46" s="4"/>
      <c r="D46" s="43">
        <v>68</v>
      </c>
      <c r="E46" s="40">
        <v>70</v>
      </c>
      <c r="F46" s="40">
        <v>71</v>
      </c>
      <c r="G46" s="43">
        <v>70</v>
      </c>
      <c r="H46" s="5"/>
      <c r="I46" s="45">
        <f>SUM(D46:H46)</f>
        <v>279</v>
      </c>
    </row>
    <row r="47" spans="1:103">
      <c r="A47" t="s">
        <v>16</v>
      </c>
      <c r="B47" s="15"/>
      <c r="C47" s="15"/>
      <c r="D47" s="6">
        <f>D45/D46*100</f>
        <v>64.705882352941174</v>
      </c>
      <c r="E47" s="6">
        <f t="shared" ref="E47:I47" si="4">E45/E46*100</f>
        <v>74.285714285714292</v>
      </c>
      <c r="F47" s="6">
        <f t="shared" si="4"/>
        <v>66.197183098591552</v>
      </c>
      <c r="G47" s="6">
        <f t="shared" si="4"/>
        <v>27.142857142857142</v>
      </c>
      <c r="H47" s="16"/>
      <c r="I47" s="6">
        <f t="shared" si="4"/>
        <v>58.064516129032263</v>
      </c>
    </row>
    <row r="48" spans="1:103">
      <c r="A48" t="s">
        <v>17</v>
      </c>
      <c r="B48" s="10"/>
      <c r="C48" s="10"/>
      <c r="D48" s="4">
        <f>D46-D45</f>
        <v>24</v>
      </c>
      <c r="E48" s="4">
        <f t="shared" ref="E48:I48" si="5">E46-E45</f>
        <v>18</v>
      </c>
      <c r="F48" s="4">
        <f t="shared" si="5"/>
        <v>24</v>
      </c>
      <c r="G48" s="4">
        <f t="shared" si="5"/>
        <v>51</v>
      </c>
      <c r="H48" s="4"/>
      <c r="I48" s="4">
        <f t="shared" si="5"/>
        <v>117</v>
      </c>
    </row>
    <row r="50" spans="1:1">
      <c r="A50" t="s">
        <v>39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Y50"/>
  <sheetViews>
    <sheetView topLeftCell="A31" workbookViewId="0">
      <selection activeCell="P30" sqref="P30"/>
    </sheetView>
  </sheetViews>
  <sheetFormatPr defaultRowHeight="15"/>
  <cols>
    <col min="1" max="1" width="19.28515625" customWidth="1"/>
  </cols>
  <sheetData>
    <row r="1" spans="1:103" ht="15.75" thickBot="1">
      <c r="A1" t="s">
        <v>37</v>
      </c>
    </row>
    <row r="2" spans="1:103" ht="16.5" thickTop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4"/>
    </row>
    <row r="3" spans="1:103" ht="15.75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60"/>
    </row>
    <row r="4" spans="1:103" ht="15.75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60"/>
    </row>
    <row r="5" spans="1:103" ht="15.75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60"/>
    </row>
    <row r="6" spans="1:103" ht="16.5" thickBot="1">
      <c r="A6" s="49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1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0</v>
      </c>
      <c r="D9" s="3">
        <v>1155</v>
      </c>
      <c r="E9" s="3">
        <v>1209</v>
      </c>
      <c r="F9" s="3">
        <v>1016</v>
      </c>
      <c r="G9" s="2">
        <v>16</v>
      </c>
      <c r="H9" s="3">
        <v>0</v>
      </c>
      <c r="I9" s="3">
        <f>SUM(B9:H9)</f>
        <v>3396</v>
      </c>
    </row>
    <row r="10" spans="1:103" ht="17.25" thickTop="1" thickBot="1">
      <c r="A10" s="1">
        <v>2015</v>
      </c>
      <c r="B10" s="2">
        <v>986</v>
      </c>
      <c r="C10" s="2">
        <v>773</v>
      </c>
      <c r="D10" s="2">
        <v>505</v>
      </c>
      <c r="E10" s="2">
        <v>89</v>
      </c>
      <c r="F10" s="2">
        <v>66</v>
      </c>
      <c r="G10" s="2">
        <v>2</v>
      </c>
      <c r="H10" s="3">
        <v>0</v>
      </c>
      <c r="I10" s="3">
        <f>SUM(B10:H10)</f>
        <v>2421</v>
      </c>
    </row>
    <row r="11" spans="1:103" ht="17.25" thickTop="1" thickBot="1">
      <c r="A11" s="1">
        <v>2016</v>
      </c>
      <c r="B11" s="2">
        <v>348</v>
      </c>
      <c r="C11" s="2">
        <v>75</v>
      </c>
      <c r="D11" s="2">
        <v>52</v>
      </c>
      <c r="E11" s="2">
        <v>26</v>
      </c>
      <c r="F11" s="2">
        <v>15</v>
      </c>
      <c r="G11" s="2">
        <v>5</v>
      </c>
      <c r="H11" s="2">
        <v>0</v>
      </c>
      <c r="I11" s="3">
        <f>SUM(B11:H11)</f>
        <v>521</v>
      </c>
    </row>
    <row r="12" spans="1:103" ht="17.25" thickTop="1" thickBot="1">
      <c r="A12" s="1">
        <v>2017</v>
      </c>
      <c r="B12" s="2">
        <v>141</v>
      </c>
      <c r="C12" s="2">
        <v>52</v>
      </c>
      <c r="D12" s="2">
        <v>26</v>
      </c>
      <c r="E12" s="2">
        <v>19</v>
      </c>
      <c r="F12" s="2">
        <v>9</v>
      </c>
      <c r="G12" s="2">
        <v>0</v>
      </c>
      <c r="H12" s="2">
        <v>0</v>
      </c>
      <c r="I12" s="3">
        <f>SUM(B12:H12)</f>
        <v>247</v>
      </c>
    </row>
    <row r="13" spans="1:103" ht="15.75" thickTop="1">
      <c r="A13" t="s">
        <v>14</v>
      </c>
      <c r="B13" s="4">
        <f>B12</f>
        <v>141</v>
      </c>
      <c r="C13" s="4">
        <f>C12+B11</f>
        <v>400</v>
      </c>
      <c r="D13" s="4">
        <f>D12+C11+B10</f>
        <v>1087</v>
      </c>
      <c r="E13" s="4">
        <f>E12+D11+C10+B9</f>
        <v>844</v>
      </c>
      <c r="F13" s="4">
        <f>F12+E11+D10+C9+B8</f>
        <v>540</v>
      </c>
      <c r="G13" s="4">
        <f>G12+F11+E10+D9+C8</f>
        <v>1259</v>
      </c>
      <c r="H13" s="4">
        <f>H12+G11+F10+E9+D8</f>
        <v>1280</v>
      </c>
      <c r="I13" s="5">
        <f>B13+C13+D13+E13+F13+G13+H13</f>
        <v>5551</v>
      </c>
    </row>
    <row r="14" spans="1:103">
      <c r="A14" t="s">
        <v>15</v>
      </c>
      <c r="B14" s="4">
        <v>996</v>
      </c>
      <c r="C14" s="4">
        <v>1022</v>
      </c>
      <c r="D14" s="4">
        <v>1049</v>
      </c>
      <c r="E14" s="4">
        <v>1069</v>
      </c>
      <c r="F14" s="4">
        <v>1081</v>
      </c>
      <c r="G14" s="4">
        <v>1087</v>
      </c>
      <c r="H14" s="4">
        <v>1091</v>
      </c>
      <c r="I14" s="4">
        <v>7395</v>
      </c>
    </row>
    <row r="15" spans="1:103">
      <c r="A15" t="s">
        <v>16</v>
      </c>
      <c r="B15" s="6">
        <f t="shared" ref="B15:I15" si="0">B13/B14*100</f>
        <v>14.156626506024098</v>
      </c>
      <c r="C15" s="6">
        <f t="shared" si="0"/>
        <v>39.138943248532286</v>
      </c>
      <c r="D15" s="7">
        <f t="shared" si="0"/>
        <v>103.62249761677789</v>
      </c>
      <c r="E15" s="6">
        <f t="shared" si="0"/>
        <v>78.952291861552851</v>
      </c>
      <c r="F15" s="6">
        <f t="shared" si="0"/>
        <v>49.953746530989825</v>
      </c>
      <c r="G15" s="7">
        <f t="shared" si="0"/>
        <v>115.8233670653174</v>
      </c>
      <c r="H15" s="7">
        <f t="shared" si="0"/>
        <v>117.32355637030247</v>
      </c>
      <c r="I15" s="7">
        <f t="shared" si="0"/>
        <v>75.064232589587547</v>
      </c>
    </row>
    <row r="16" spans="1:103">
      <c r="A16" t="s">
        <v>17</v>
      </c>
      <c r="B16" s="9">
        <f t="shared" ref="B16:I16" si="1">B14-B13</f>
        <v>855</v>
      </c>
      <c r="C16" s="9">
        <f t="shared" si="1"/>
        <v>622</v>
      </c>
      <c r="D16" s="9">
        <v>0</v>
      </c>
      <c r="E16" s="9">
        <f>E14-E13</f>
        <v>225</v>
      </c>
      <c r="F16" s="9">
        <f>F14-F13</f>
        <v>541</v>
      </c>
      <c r="G16" s="9" t="s">
        <v>40</v>
      </c>
      <c r="H16" s="9" t="s">
        <v>40</v>
      </c>
      <c r="I16" s="9">
        <f>SUM(B16:H16)</f>
        <v>2243</v>
      </c>
    </row>
    <row r="18" spans="1:103">
      <c r="A18" t="s">
        <v>39</v>
      </c>
    </row>
    <row r="19" spans="1:103" ht="15.75" thickBot="1"/>
    <row r="20" spans="1:103" ht="16.5" thickTop="1">
      <c r="A20" s="52" t="s">
        <v>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4"/>
    </row>
    <row r="21" spans="1:103" ht="15.75">
      <c r="A21" s="58" t="s">
        <v>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60"/>
    </row>
    <row r="22" spans="1:103" ht="15.75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60"/>
    </row>
    <row r="23" spans="1:103" ht="15.75">
      <c r="A23" s="58" t="s">
        <v>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60"/>
    </row>
    <row r="24" spans="1:103" ht="16.5" thickBot="1">
      <c r="A24" s="49" t="s">
        <v>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1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475</v>
      </c>
      <c r="E27" s="2">
        <v>782</v>
      </c>
      <c r="F27" s="2">
        <v>666</v>
      </c>
      <c r="G27" s="2">
        <v>356</v>
      </c>
      <c r="H27" s="2">
        <v>0</v>
      </c>
      <c r="I27" s="3">
        <v>2279</v>
      </c>
    </row>
    <row r="28" spans="1:103" ht="17.25" thickTop="1" thickBot="1">
      <c r="A28" s="1">
        <v>2015</v>
      </c>
      <c r="B28" s="2">
        <v>249</v>
      </c>
      <c r="C28" s="2">
        <v>499</v>
      </c>
      <c r="D28" s="2">
        <v>617</v>
      </c>
      <c r="E28" s="2">
        <v>253</v>
      </c>
      <c r="F28" s="2">
        <v>160</v>
      </c>
      <c r="G28" s="2">
        <v>74</v>
      </c>
      <c r="H28" s="2">
        <v>1</v>
      </c>
      <c r="I28" s="3">
        <v>1853</v>
      </c>
    </row>
    <row r="29" spans="1:103" ht="17.25" thickTop="1" thickBot="1">
      <c r="A29" s="1">
        <v>2016</v>
      </c>
      <c r="B29" s="2">
        <v>164</v>
      </c>
      <c r="C29" s="2">
        <v>183</v>
      </c>
      <c r="D29" s="2">
        <v>102</v>
      </c>
      <c r="E29" s="2">
        <v>86</v>
      </c>
      <c r="F29" s="2">
        <v>39</v>
      </c>
      <c r="G29" s="2">
        <v>27</v>
      </c>
      <c r="H29" s="2">
        <v>0</v>
      </c>
      <c r="I29" s="2">
        <v>601</v>
      </c>
    </row>
    <row r="30" spans="1:103" ht="17.25" thickTop="1" thickBot="1">
      <c r="A30" s="1">
        <v>2017</v>
      </c>
      <c r="B30" s="2">
        <v>60</v>
      </c>
      <c r="C30" s="2">
        <v>66</v>
      </c>
      <c r="D30" s="2">
        <v>17</v>
      </c>
      <c r="E30" s="2">
        <v>16</v>
      </c>
      <c r="F30" s="2">
        <v>22</v>
      </c>
      <c r="G30" s="2">
        <v>7</v>
      </c>
      <c r="H30" s="2">
        <v>0</v>
      </c>
      <c r="I30" s="2">
        <v>188</v>
      </c>
    </row>
    <row r="31" spans="1:103" ht="15.75" thickTop="1">
      <c r="A31" t="s">
        <v>14</v>
      </c>
      <c r="B31" s="4">
        <f>B30</f>
        <v>60</v>
      </c>
      <c r="C31" s="4">
        <f>C30+B29</f>
        <v>230</v>
      </c>
      <c r="D31" s="4">
        <f>D30+C29+B28</f>
        <v>449</v>
      </c>
      <c r="E31" s="4">
        <f>E30+D29+C28+B27</f>
        <v>617</v>
      </c>
      <c r="F31" s="4">
        <f>F30+E29+D28+C27+B26</f>
        <v>725</v>
      </c>
      <c r="G31" s="4">
        <f>G30+F29+E28+D27+C26</f>
        <v>774</v>
      </c>
      <c r="H31" s="4">
        <f>H30+G29+F28+E27+D26</f>
        <v>969</v>
      </c>
      <c r="I31" s="5">
        <f>B31+C31+D31+E31+F31+G31+H31</f>
        <v>3824</v>
      </c>
    </row>
    <row r="32" spans="1:103">
      <c r="A32" t="s">
        <v>15</v>
      </c>
      <c r="B32" s="4">
        <v>996</v>
      </c>
      <c r="C32" s="4">
        <v>1022</v>
      </c>
      <c r="D32" s="4">
        <v>1049</v>
      </c>
      <c r="E32" s="4">
        <v>1069</v>
      </c>
      <c r="F32" s="4">
        <v>1081</v>
      </c>
      <c r="G32" s="4">
        <v>1087</v>
      </c>
      <c r="H32" s="4">
        <v>1091</v>
      </c>
      <c r="I32" s="4">
        <v>7395</v>
      </c>
    </row>
    <row r="33" spans="1:103">
      <c r="A33" t="s">
        <v>16</v>
      </c>
      <c r="B33" s="6">
        <f t="shared" ref="B33:I33" si="2">B31/B32*100</f>
        <v>6.024096385542169</v>
      </c>
      <c r="C33" s="6">
        <f t="shared" si="2"/>
        <v>22.504892367906066</v>
      </c>
      <c r="D33" s="6">
        <f t="shared" si="2"/>
        <v>42.802669208770254</v>
      </c>
      <c r="E33" s="6">
        <f t="shared" si="2"/>
        <v>57.717492984097284</v>
      </c>
      <c r="F33" s="6">
        <f t="shared" si="2"/>
        <v>67.067530064754848</v>
      </c>
      <c r="G33" s="6">
        <f t="shared" si="2"/>
        <v>71.205151793928252</v>
      </c>
      <c r="H33" s="7">
        <f t="shared" si="2"/>
        <v>88.817598533455538</v>
      </c>
      <c r="I33" s="6">
        <f t="shared" si="2"/>
        <v>51.710615280594993</v>
      </c>
    </row>
    <row r="34" spans="1:103">
      <c r="A34" t="s">
        <v>17</v>
      </c>
      <c r="B34" s="10">
        <f t="shared" ref="B34:I34" si="3">B32-B31</f>
        <v>936</v>
      </c>
      <c r="C34" s="10">
        <f t="shared" si="3"/>
        <v>792</v>
      </c>
      <c r="D34" s="10">
        <f t="shared" si="3"/>
        <v>600</v>
      </c>
      <c r="E34" s="10">
        <f t="shared" si="3"/>
        <v>452</v>
      </c>
      <c r="F34" s="10">
        <f t="shared" si="3"/>
        <v>356</v>
      </c>
      <c r="G34" s="10">
        <f t="shared" si="3"/>
        <v>313</v>
      </c>
      <c r="H34" s="10">
        <f t="shared" si="3"/>
        <v>122</v>
      </c>
      <c r="I34" s="10">
        <f>SUM(B34:H34)</f>
        <v>3571</v>
      </c>
    </row>
    <row r="36" spans="1:103">
      <c r="A36" t="s">
        <v>39</v>
      </c>
    </row>
    <row r="37" spans="1:103" ht="15.75" thickBot="1"/>
    <row r="38" spans="1:103" ht="16.5" thickTop="1">
      <c r="A38" s="52" t="s">
        <v>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4"/>
    </row>
    <row r="39" spans="1:103" ht="15.75">
      <c r="A39" s="58" t="s">
        <v>19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60"/>
    </row>
    <row r="40" spans="1:103" ht="15.75">
      <c r="A40" s="58" t="s">
        <v>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60"/>
    </row>
    <row r="41" spans="1:103" ht="15.75">
      <c r="A41" s="58" t="s">
        <v>20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60"/>
    </row>
    <row r="42" spans="1:103" ht="16.5" thickBot="1">
      <c r="A42" s="49" t="s">
        <v>21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1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11">
        <v>2017</v>
      </c>
      <c r="B44" s="12"/>
      <c r="C44" s="46"/>
      <c r="D44" s="47">
        <v>87</v>
      </c>
      <c r="E44" s="47">
        <v>278</v>
      </c>
      <c r="F44" s="47">
        <v>234</v>
      </c>
      <c r="G44" s="47">
        <v>38</v>
      </c>
      <c r="H44" s="4"/>
      <c r="I44" s="5">
        <f>SUM(D44:H44)</f>
        <v>637</v>
      </c>
    </row>
    <row r="45" spans="1:103" ht="16.5" thickTop="1">
      <c r="A45" t="s">
        <v>14</v>
      </c>
      <c r="B45" s="4"/>
      <c r="C45" s="4"/>
      <c r="D45" s="47">
        <v>87</v>
      </c>
      <c r="E45" s="47">
        <v>278</v>
      </c>
      <c r="F45" s="47">
        <v>234</v>
      </c>
      <c r="G45" s="47">
        <v>38</v>
      </c>
      <c r="H45" s="4"/>
      <c r="I45" s="5">
        <f>SUM(D45:H45)</f>
        <v>637</v>
      </c>
    </row>
    <row r="46" spans="1:103" ht="15.75">
      <c r="A46" t="s">
        <v>15</v>
      </c>
      <c r="B46" s="4"/>
      <c r="C46" s="4"/>
      <c r="D46" s="47">
        <v>1066</v>
      </c>
      <c r="E46" s="48">
        <v>1081</v>
      </c>
      <c r="F46" s="48">
        <v>1089</v>
      </c>
      <c r="G46" s="47">
        <v>1091</v>
      </c>
      <c r="H46" s="4"/>
      <c r="I46" s="4">
        <f>SUM(D46:H46)</f>
        <v>4327</v>
      </c>
    </row>
    <row r="47" spans="1:103">
      <c r="A47" t="s">
        <v>16</v>
      </c>
      <c r="B47" s="15"/>
      <c r="C47" s="15"/>
      <c r="D47" s="6">
        <f>D45/D46*100</f>
        <v>8.1613508442776741</v>
      </c>
      <c r="E47" s="6">
        <f t="shared" ref="E47:I47" si="4">E45/E46*100</f>
        <v>25.716928769657727</v>
      </c>
      <c r="F47" s="6">
        <f t="shared" si="4"/>
        <v>21.487603305785125</v>
      </c>
      <c r="G47" s="6">
        <f t="shared" si="4"/>
        <v>3.4830430797433545</v>
      </c>
      <c r="H47" s="16"/>
      <c r="I47" s="6">
        <f t="shared" si="4"/>
        <v>14.721516061936676</v>
      </c>
    </row>
    <row r="48" spans="1:103">
      <c r="A48" t="s">
        <v>17</v>
      </c>
      <c r="B48" s="10"/>
      <c r="C48" s="10"/>
      <c r="D48" s="4">
        <f>D46-D45</f>
        <v>979</v>
      </c>
      <c r="E48" s="4">
        <f t="shared" ref="E48:I48" si="5">E46-E45</f>
        <v>803</v>
      </c>
      <c r="F48" s="4">
        <f t="shared" si="5"/>
        <v>855</v>
      </c>
      <c r="G48" s="4">
        <f t="shared" si="5"/>
        <v>1053</v>
      </c>
      <c r="H48" s="4"/>
      <c r="I48" s="4">
        <f t="shared" si="5"/>
        <v>3690</v>
      </c>
    </row>
    <row r="50" spans="1:1">
      <c r="A50" t="s">
        <v>39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Y50"/>
  <sheetViews>
    <sheetView tabSelected="1" workbookViewId="0">
      <selection activeCell="P29" sqref="P29"/>
    </sheetView>
  </sheetViews>
  <sheetFormatPr defaultRowHeight="15"/>
  <cols>
    <col min="1" max="1" width="22" customWidth="1"/>
  </cols>
  <sheetData>
    <row r="1" spans="1:103" ht="15.75" thickBot="1">
      <c r="A1" t="s">
        <v>38</v>
      </c>
    </row>
    <row r="2" spans="1:103" ht="16.5" thickTop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4"/>
    </row>
    <row r="3" spans="1:103" ht="15.75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60"/>
    </row>
    <row r="4" spans="1:103" ht="15.75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60"/>
    </row>
    <row r="5" spans="1:103" ht="15.75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60"/>
    </row>
    <row r="6" spans="1:103" ht="16.5" thickBot="1">
      <c r="A6" s="49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1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0</v>
      </c>
      <c r="D9" s="2">
        <v>69</v>
      </c>
      <c r="E9" s="2">
        <v>73</v>
      </c>
      <c r="F9" s="2">
        <v>66</v>
      </c>
      <c r="G9" s="2">
        <v>0</v>
      </c>
      <c r="H9" s="2">
        <v>0</v>
      </c>
      <c r="I9" s="3">
        <f>SUM(B9:H9)</f>
        <v>208</v>
      </c>
    </row>
    <row r="10" spans="1:103" ht="17.25" thickTop="1" thickBot="1">
      <c r="A10" s="1">
        <v>2015</v>
      </c>
      <c r="B10" s="2">
        <v>81</v>
      </c>
      <c r="C10" s="2">
        <v>107</v>
      </c>
      <c r="D10" s="2">
        <v>16</v>
      </c>
      <c r="E10" s="2">
        <v>7</v>
      </c>
      <c r="F10" s="2">
        <v>0</v>
      </c>
      <c r="G10" s="2">
        <v>0</v>
      </c>
      <c r="H10" s="2">
        <v>0</v>
      </c>
      <c r="I10" s="3">
        <f>SUM(B10:H10)</f>
        <v>211</v>
      </c>
    </row>
    <row r="11" spans="1:103" ht="17.25" thickTop="1" thickBot="1">
      <c r="A11" s="1">
        <v>2016</v>
      </c>
      <c r="B11" s="2">
        <v>34</v>
      </c>
      <c r="C11" s="2">
        <v>4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3">
        <f>SUM(B11:H11)</f>
        <v>38</v>
      </c>
    </row>
    <row r="12" spans="1:103" ht="17.25" thickTop="1" thickBot="1">
      <c r="A12" s="1">
        <v>2017</v>
      </c>
      <c r="B12" s="2">
        <v>35</v>
      </c>
      <c r="C12" s="2">
        <v>3</v>
      </c>
      <c r="D12" s="2">
        <v>1</v>
      </c>
      <c r="E12" s="2">
        <v>3</v>
      </c>
      <c r="F12" s="2">
        <v>0</v>
      </c>
      <c r="G12" s="2">
        <v>0</v>
      </c>
      <c r="H12" s="2">
        <v>0</v>
      </c>
      <c r="I12" s="3">
        <f>SUM(B12:H12)</f>
        <v>42</v>
      </c>
    </row>
    <row r="13" spans="1:103" ht="15.75" thickTop="1">
      <c r="A13" t="s">
        <v>14</v>
      </c>
      <c r="B13" s="4">
        <f>B12</f>
        <v>35</v>
      </c>
      <c r="C13" s="4">
        <f>C12+B11</f>
        <v>37</v>
      </c>
      <c r="D13" s="4">
        <f>D12+C11+B10</f>
        <v>86</v>
      </c>
      <c r="E13" s="4">
        <f>E12+D11+C10+B9</f>
        <v>110</v>
      </c>
      <c r="F13" s="4">
        <f>F12+E11+D10+C9+B8</f>
        <v>16</v>
      </c>
      <c r="G13" s="4">
        <f>G12+F11+E10+D9+C8</f>
        <v>76</v>
      </c>
      <c r="H13" s="4">
        <f>H12+G11+F10+E9+D8</f>
        <v>73</v>
      </c>
      <c r="I13" s="5">
        <f>B13+C13+D13+E13+F13+G13+H13</f>
        <v>433</v>
      </c>
    </row>
    <row r="14" spans="1:103">
      <c r="A14" t="s">
        <v>15</v>
      </c>
      <c r="B14" s="4">
        <v>64</v>
      </c>
      <c r="C14" s="4">
        <v>64</v>
      </c>
      <c r="D14" s="4">
        <v>64</v>
      </c>
      <c r="E14" s="4">
        <v>65</v>
      </c>
      <c r="F14" s="4">
        <v>68</v>
      </c>
      <c r="G14" s="4">
        <v>73</v>
      </c>
      <c r="H14" s="4">
        <v>77</v>
      </c>
      <c r="I14" s="4">
        <v>475</v>
      </c>
    </row>
    <row r="15" spans="1:103">
      <c r="A15" t="s">
        <v>16</v>
      </c>
      <c r="B15" s="6">
        <f t="shared" ref="B15:I15" si="0">B13/B14*100</f>
        <v>54.6875</v>
      </c>
      <c r="C15" s="6">
        <f t="shared" si="0"/>
        <v>57.8125</v>
      </c>
      <c r="D15" s="7">
        <f t="shared" si="0"/>
        <v>134.375</v>
      </c>
      <c r="E15" s="7">
        <f t="shared" si="0"/>
        <v>169.23076923076923</v>
      </c>
      <c r="F15" s="8">
        <f t="shared" si="0"/>
        <v>23.52941176470588</v>
      </c>
      <c r="G15" s="7">
        <f t="shared" si="0"/>
        <v>104.10958904109589</v>
      </c>
      <c r="H15" s="7">
        <f t="shared" si="0"/>
        <v>94.805194805194802</v>
      </c>
      <c r="I15" s="7">
        <f t="shared" si="0"/>
        <v>91.15789473684211</v>
      </c>
    </row>
    <row r="16" spans="1:103">
      <c r="A16" t="s">
        <v>17</v>
      </c>
      <c r="B16" s="9">
        <f t="shared" ref="B16:I16" si="1">B14-B13</f>
        <v>29</v>
      </c>
      <c r="C16" s="9">
        <f t="shared" si="1"/>
        <v>27</v>
      </c>
      <c r="D16" s="9">
        <v>0</v>
      </c>
      <c r="E16" s="9" t="s">
        <v>40</v>
      </c>
      <c r="F16" s="9">
        <f>F14-F13</f>
        <v>52</v>
      </c>
      <c r="G16" s="9" t="s">
        <v>40</v>
      </c>
      <c r="H16" s="9">
        <f t="shared" si="1"/>
        <v>4</v>
      </c>
      <c r="I16" s="9">
        <f t="shared" si="1"/>
        <v>42</v>
      </c>
    </row>
    <row r="18" spans="1:103">
      <c r="A18" t="s">
        <v>39</v>
      </c>
    </row>
    <row r="19" spans="1:103" ht="15.75" thickBot="1"/>
    <row r="20" spans="1:103" ht="16.5" thickTop="1">
      <c r="A20" s="52" t="s">
        <v>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4"/>
    </row>
    <row r="21" spans="1:103" ht="15.75">
      <c r="A21" s="58" t="s">
        <v>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60"/>
    </row>
    <row r="22" spans="1:103" ht="15.75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60"/>
    </row>
    <row r="23" spans="1:103" ht="15.75">
      <c r="A23" s="58" t="s">
        <v>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60"/>
    </row>
    <row r="24" spans="1:103" ht="16.5" thickBot="1">
      <c r="A24" s="49" t="s">
        <v>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1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31</v>
      </c>
      <c r="E27" s="2">
        <v>59</v>
      </c>
      <c r="F27" s="2">
        <v>60</v>
      </c>
      <c r="G27" s="2">
        <v>20</v>
      </c>
      <c r="H27" s="2">
        <v>0</v>
      </c>
      <c r="I27" s="3">
        <f>SUM(B27:H27)</f>
        <v>170</v>
      </c>
    </row>
    <row r="28" spans="1:103" ht="17.25" thickTop="1" thickBot="1">
      <c r="A28" s="1">
        <v>2015</v>
      </c>
      <c r="B28" s="2">
        <v>22</v>
      </c>
      <c r="C28" s="2">
        <v>62</v>
      </c>
      <c r="D28" s="2">
        <v>63</v>
      </c>
      <c r="E28" s="2">
        <v>20</v>
      </c>
      <c r="F28" s="2">
        <v>0</v>
      </c>
      <c r="G28" s="2">
        <v>0</v>
      </c>
      <c r="H28" s="2">
        <v>0</v>
      </c>
      <c r="I28" s="3">
        <f>SUM(B28:H28)</f>
        <v>167</v>
      </c>
    </row>
    <row r="29" spans="1:103" ht="17.25" thickTop="1" thickBot="1">
      <c r="A29" s="1">
        <v>2016</v>
      </c>
      <c r="B29" s="2">
        <v>22</v>
      </c>
      <c r="C29" s="2">
        <v>11</v>
      </c>
      <c r="D29" s="2">
        <v>15</v>
      </c>
      <c r="E29" s="2">
        <v>5</v>
      </c>
      <c r="F29" s="2">
        <v>0</v>
      </c>
      <c r="G29" s="2">
        <v>0</v>
      </c>
      <c r="H29" s="2">
        <v>0</v>
      </c>
      <c r="I29" s="3">
        <f>SUM(B29:H29)</f>
        <v>53</v>
      </c>
    </row>
    <row r="30" spans="1:103" ht="17.25" thickTop="1" thickBot="1">
      <c r="A30" s="1">
        <v>2017</v>
      </c>
      <c r="B30" s="2">
        <v>15</v>
      </c>
      <c r="C30" s="2">
        <v>12</v>
      </c>
      <c r="D30" s="2">
        <v>3</v>
      </c>
      <c r="E30" s="2">
        <v>1</v>
      </c>
      <c r="F30" s="2">
        <v>1</v>
      </c>
      <c r="G30" s="2">
        <v>0</v>
      </c>
      <c r="H30" s="2">
        <v>0</v>
      </c>
      <c r="I30" s="3">
        <f>SUM(B30:H30)</f>
        <v>32</v>
      </c>
    </row>
    <row r="31" spans="1:103" ht="15.75" thickTop="1">
      <c r="A31" t="s">
        <v>14</v>
      </c>
      <c r="B31" s="4">
        <f>B30</f>
        <v>15</v>
      </c>
      <c r="C31" s="4">
        <f>C30+B29</f>
        <v>34</v>
      </c>
      <c r="D31" s="4">
        <f>D30+C29+B28</f>
        <v>36</v>
      </c>
      <c r="E31" s="4">
        <f>E30+D29+C28+B27</f>
        <v>78</v>
      </c>
      <c r="F31" s="4">
        <f>F30+E29+D28+C27+B26</f>
        <v>69</v>
      </c>
      <c r="G31" s="4">
        <f>G30+F29+E28+D27+C26</f>
        <v>51</v>
      </c>
      <c r="H31" s="4">
        <f>H30+G29+F28+E27+D26</f>
        <v>59</v>
      </c>
      <c r="I31" s="5">
        <f>B31+C31+D31+E31+F31+G31+H31</f>
        <v>342</v>
      </c>
    </row>
    <row r="32" spans="1:103">
      <c r="A32" t="s">
        <v>15</v>
      </c>
      <c r="B32" s="4">
        <v>64</v>
      </c>
      <c r="C32" s="4">
        <v>64</v>
      </c>
      <c r="D32" s="4">
        <v>64</v>
      </c>
      <c r="E32" s="4">
        <v>65</v>
      </c>
      <c r="F32" s="4">
        <v>68</v>
      </c>
      <c r="G32" s="4">
        <v>73</v>
      </c>
      <c r="H32" s="4">
        <v>77</v>
      </c>
      <c r="I32" s="4">
        <v>475</v>
      </c>
    </row>
    <row r="33" spans="1:103">
      <c r="A33" t="s">
        <v>16</v>
      </c>
      <c r="B33" s="6">
        <f t="shared" ref="B33:I33" si="2">B31/B32*100</f>
        <v>23.4375</v>
      </c>
      <c r="C33" s="6">
        <f t="shared" si="2"/>
        <v>53.125</v>
      </c>
      <c r="D33" s="6">
        <f t="shared" si="2"/>
        <v>56.25</v>
      </c>
      <c r="E33" s="7">
        <f t="shared" si="2"/>
        <v>120</v>
      </c>
      <c r="F33" s="7">
        <f t="shared" si="2"/>
        <v>101.47058823529412</v>
      </c>
      <c r="G33" s="6">
        <f t="shared" si="2"/>
        <v>69.863013698630141</v>
      </c>
      <c r="H33" s="7">
        <f t="shared" si="2"/>
        <v>76.623376623376629</v>
      </c>
      <c r="I33" s="6">
        <f t="shared" si="2"/>
        <v>72</v>
      </c>
    </row>
    <row r="34" spans="1:103">
      <c r="A34" t="s">
        <v>17</v>
      </c>
      <c r="B34" s="10">
        <f t="shared" ref="B34:I34" si="3">B32-B31</f>
        <v>49</v>
      </c>
      <c r="C34" s="10">
        <f t="shared" si="3"/>
        <v>30</v>
      </c>
      <c r="D34" s="10">
        <f t="shared" si="3"/>
        <v>28</v>
      </c>
      <c r="E34" s="10" t="s">
        <v>40</v>
      </c>
      <c r="F34" s="10" t="s">
        <v>40</v>
      </c>
      <c r="G34" s="10">
        <f t="shared" si="3"/>
        <v>22</v>
      </c>
      <c r="H34" s="10">
        <f t="shared" si="3"/>
        <v>18</v>
      </c>
      <c r="I34" s="10">
        <f>SUM(B34:H34)</f>
        <v>147</v>
      </c>
    </row>
    <row r="36" spans="1:103">
      <c r="A36" t="s">
        <v>39</v>
      </c>
    </row>
    <row r="37" spans="1:103" ht="15.75" thickBot="1"/>
    <row r="38" spans="1:103" ht="16.5" thickTop="1">
      <c r="A38" s="52" t="s">
        <v>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4"/>
    </row>
    <row r="39" spans="1:103" ht="15.75">
      <c r="A39" s="58" t="s">
        <v>19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60"/>
    </row>
    <row r="40" spans="1:103" ht="15.75">
      <c r="A40" s="58" t="s">
        <v>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60"/>
    </row>
    <row r="41" spans="1:103" ht="15.75">
      <c r="A41" s="58" t="s">
        <v>20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60"/>
    </row>
    <row r="42" spans="1:103" ht="16.5" thickBot="1">
      <c r="A42" s="49" t="s">
        <v>21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1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11">
        <v>2017</v>
      </c>
      <c r="B44" s="12"/>
      <c r="C44" s="46"/>
      <c r="D44" s="47">
        <v>2</v>
      </c>
      <c r="E44" s="47">
        <v>62</v>
      </c>
      <c r="F44" s="47">
        <v>56</v>
      </c>
      <c r="G44" s="47">
        <v>1</v>
      </c>
      <c r="H44" s="4"/>
      <c r="I44" s="5">
        <f>SUM(D44:H44)</f>
        <v>121</v>
      </c>
    </row>
    <row r="45" spans="1:103" ht="16.5" thickTop="1">
      <c r="A45" t="s">
        <v>14</v>
      </c>
      <c r="B45" s="4"/>
      <c r="C45" s="4"/>
      <c r="D45" s="47">
        <v>2</v>
      </c>
      <c r="E45" s="47">
        <v>62</v>
      </c>
      <c r="F45" s="47">
        <v>56</v>
      </c>
      <c r="G45" s="47">
        <v>1</v>
      </c>
      <c r="H45" s="4"/>
      <c r="I45" s="5">
        <f>SUM(D45:H45)</f>
        <v>121</v>
      </c>
    </row>
    <row r="46" spans="1:103" ht="15.75">
      <c r="A46" t="s">
        <v>15</v>
      </c>
      <c r="B46" s="4"/>
      <c r="C46" s="4"/>
      <c r="D46" s="43">
        <v>72</v>
      </c>
      <c r="E46" s="40">
        <v>73</v>
      </c>
      <c r="F46" s="40">
        <v>75</v>
      </c>
      <c r="G46" s="43">
        <v>76</v>
      </c>
      <c r="H46" s="4"/>
      <c r="I46" s="4">
        <f>SUM(D46:H46)</f>
        <v>296</v>
      </c>
    </row>
    <row r="47" spans="1:103">
      <c r="A47" t="s">
        <v>16</v>
      </c>
      <c r="B47" s="15"/>
      <c r="C47" s="15"/>
      <c r="D47" s="6">
        <f>D45/D46*100</f>
        <v>2.7777777777777777</v>
      </c>
      <c r="E47" s="6">
        <f t="shared" ref="E47:I47" si="4">E45/E46*100</f>
        <v>84.93150684931507</v>
      </c>
      <c r="F47" s="6">
        <f t="shared" si="4"/>
        <v>74.666666666666671</v>
      </c>
      <c r="G47" s="6">
        <f t="shared" si="4"/>
        <v>1.3157894736842104</v>
      </c>
      <c r="H47" s="16"/>
      <c r="I47" s="6">
        <f t="shared" si="4"/>
        <v>40.878378378378379</v>
      </c>
    </row>
    <row r="48" spans="1:103">
      <c r="A48" t="s">
        <v>17</v>
      </c>
      <c r="B48" s="10"/>
      <c r="C48" s="10"/>
      <c r="D48" s="4">
        <f>D46-D45</f>
        <v>70</v>
      </c>
      <c r="E48" s="4">
        <f t="shared" ref="E48:I48" si="5">E46-E45</f>
        <v>11</v>
      </c>
      <c r="F48" s="4">
        <f t="shared" si="5"/>
        <v>19</v>
      </c>
      <c r="G48" s="4">
        <f t="shared" si="5"/>
        <v>75</v>
      </c>
      <c r="H48" s="4"/>
      <c r="I48" s="4">
        <f t="shared" si="5"/>
        <v>175</v>
      </c>
    </row>
    <row r="50" spans="1:1">
      <c r="A50" t="s">
        <v>39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50"/>
  <sheetViews>
    <sheetView topLeftCell="A28" workbookViewId="0">
      <selection activeCell="O26" sqref="O26"/>
    </sheetView>
  </sheetViews>
  <sheetFormatPr defaultRowHeight="15"/>
  <cols>
    <col min="1" max="1" width="20.28515625" customWidth="1"/>
  </cols>
  <sheetData>
    <row r="1" spans="1:103" ht="15.75" thickBot="1">
      <c r="A1" t="s">
        <v>25</v>
      </c>
    </row>
    <row r="2" spans="1:103" ht="16.5" thickTop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4"/>
    </row>
    <row r="3" spans="1:103" ht="15.75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60"/>
    </row>
    <row r="4" spans="1:103" ht="15.75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60"/>
    </row>
    <row r="5" spans="1:103" ht="15.75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60"/>
    </row>
    <row r="6" spans="1:103" ht="16.5" thickBot="1">
      <c r="A6" s="49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1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31">
        <v>2014</v>
      </c>
      <c r="B9" s="32">
        <v>0</v>
      </c>
      <c r="C9" s="32">
        <v>0</v>
      </c>
      <c r="D9" s="32">
        <v>105</v>
      </c>
      <c r="E9" s="32">
        <v>106</v>
      </c>
      <c r="F9" s="32">
        <v>152</v>
      </c>
      <c r="G9" s="32">
        <v>2</v>
      </c>
      <c r="H9" s="32">
        <v>0</v>
      </c>
      <c r="I9" s="3">
        <f>SUM(B9:H9)</f>
        <v>365</v>
      </c>
    </row>
    <row r="10" spans="1:103" ht="17.25" thickTop="1" thickBot="1">
      <c r="A10" s="31">
        <v>2015</v>
      </c>
      <c r="B10" s="32">
        <v>130</v>
      </c>
      <c r="C10" s="32">
        <v>107</v>
      </c>
      <c r="D10" s="32">
        <v>47</v>
      </c>
      <c r="E10" s="32">
        <v>4</v>
      </c>
      <c r="F10" s="32">
        <v>4</v>
      </c>
      <c r="G10" s="32">
        <v>0</v>
      </c>
      <c r="H10" s="32">
        <v>0</v>
      </c>
      <c r="I10" s="3">
        <f>SUM(B10:H10)</f>
        <v>292</v>
      </c>
    </row>
    <row r="11" spans="1:103" ht="17.25" thickTop="1" thickBot="1">
      <c r="A11" s="31">
        <v>2016</v>
      </c>
      <c r="B11" s="32">
        <v>43</v>
      </c>
      <c r="C11" s="32">
        <v>10</v>
      </c>
      <c r="D11" s="32">
        <v>2</v>
      </c>
      <c r="E11" s="32">
        <v>1</v>
      </c>
      <c r="F11" s="32">
        <v>2</v>
      </c>
      <c r="G11" s="32">
        <v>0</v>
      </c>
      <c r="H11" s="32">
        <v>0</v>
      </c>
      <c r="I11" s="3">
        <f>SUM(B11:H11)</f>
        <v>58</v>
      </c>
    </row>
    <row r="12" spans="1:103" ht="17.25" thickTop="1" thickBot="1">
      <c r="A12" s="31">
        <v>2017</v>
      </c>
      <c r="B12" s="32">
        <v>30</v>
      </c>
      <c r="C12" s="32">
        <v>2</v>
      </c>
      <c r="D12" s="32">
        <v>1</v>
      </c>
      <c r="E12" s="32">
        <v>2</v>
      </c>
      <c r="F12" s="32">
        <v>0</v>
      </c>
      <c r="G12" s="32">
        <v>0</v>
      </c>
      <c r="H12" s="32">
        <v>0</v>
      </c>
      <c r="I12" s="3">
        <f>SUM(B12:H12)</f>
        <v>35</v>
      </c>
    </row>
    <row r="13" spans="1:103" ht="15.75" thickTop="1">
      <c r="A13" t="s">
        <v>14</v>
      </c>
      <c r="B13" s="4">
        <f>B12</f>
        <v>30</v>
      </c>
      <c r="C13" s="4">
        <f>C12+B11</f>
        <v>45</v>
      </c>
      <c r="D13" s="4">
        <f>D12+C11+B10</f>
        <v>141</v>
      </c>
      <c r="E13" s="4">
        <f>E12+D11+C10+B9</f>
        <v>111</v>
      </c>
      <c r="F13" s="4">
        <f>F12+E11+D10+C9+B8</f>
        <v>48</v>
      </c>
      <c r="G13" s="4">
        <f>G12+F11+E10+D9+C8</f>
        <v>111</v>
      </c>
      <c r="H13" s="4">
        <f>H12+G11+F10+E9+D8</f>
        <v>110</v>
      </c>
      <c r="I13" s="5">
        <f>B13+C13+D13+E13+F13+G13+H13</f>
        <v>596</v>
      </c>
    </row>
    <row r="14" spans="1:103">
      <c r="A14" t="s">
        <v>15</v>
      </c>
      <c r="B14" s="4">
        <v>99</v>
      </c>
      <c r="C14" s="4">
        <v>104</v>
      </c>
      <c r="D14" s="4">
        <v>110</v>
      </c>
      <c r="E14" s="4">
        <v>113</v>
      </c>
      <c r="F14" s="4">
        <v>113</v>
      </c>
      <c r="G14" s="4">
        <v>110</v>
      </c>
      <c r="H14" s="4">
        <v>108</v>
      </c>
      <c r="I14" s="4">
        <v>757</v>
      </c>
    </row>
    <row r="15" spans="1:103">
      <c r="A15" t="s">
        <v>16</v>
      </c>
      <c r="B15" s="6">
        <f t="shared" ref="B15:I15" si="0">B13/B14*100</f>
        <v>30.303030303030305</v>
      </c>
      <c r="C15" s="6">
        <f t="shared" si="0"/>
        <v>43.269230769230774</v>
      </c>
      <c r="D15" s="7">
        <f t="shared" si="0"/>
        <v>128.18181818181819</v>
      </c>
      <c r="E15" s="7">
        <f t="shared" si="0"/>
        <v>98.230088495575217</v>
      </c>
      <c r="F15" s="6">
        <f t="shared" si="0"/>
        <v>42.477876106194692</v>
      </c>
      <c r="G15" s="7">
        <f t="shared" si="0"/>
        <v>100.90909090909091</v>
      </c>
      <c r="H15" s="7">
        <f t="shared" si="0"/>
        <v>101.85185185185186</v>
      </c>
      <c r="I15" s="8">
        <f t="shared" si="0"/>
        <v>78.731836195508592</v>
      </c>
    </row>
    <row r="16" spans="1:103">
      <c r="A16" t="s">
        <v>17</v>
      </c>
      <c r="B16" s="9">
        <f t="shared" ref="B16:I16" si="1">B14-B13</f>
        <v>69</v>
      </c>
      <c r="C16" s="9">
        <f t="shared" si="1"/>
        <v>59</v>
      </c>
      <c r="D16" s="9" t="s">
        <v>40</v>
      </c>
      <c r="E16" s="9">
        <f>E14-E13</f>
        <v>2</v>
      </c>
      <c r="F16" s="9">
        <f>F14-F13</f>
        <v>65</v>
      </c>
      <c r="G16" s="9" t="s">
        <v>40</v>
      </c>
      <c r="H16" s="9" t="s">
        <v>40</v>
      </c>
      <c r="I16" s="9">
        <f>SUM(B16:H16)</f>
        <v>195</v>
      </c>
    </row>
    <row r="18" spans="1:103">
      <c r="A18" t="s">
        <v>39</v>
      </c>
    </row>
    <row r="19" spans="1:103" ht="15.75" thickBot="1"/>
    <row r="20" spans="1:103" ht="16.5" thickTop="1">
      <c r="A20" s="52" t="s">
        <v>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4"/>
    </row>
    <row r="21" spans="1:103" ht="15.75">
      <c r="A21" s="58" t="s">
        <v>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60"/>
    </row>
    <row r="22" spans="1:103" ht="15.75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60"/>
    </row>
    <row r="23" spans="1:103" ht="15.75">
      <c r="A23" s="58" t="s">
        <v>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60"/>
    </row>
    <row r="24" spans="1:103" ht="16.5" thickBot="1">
      <c r="A24" s="49" t="s">
        <v>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1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6.5" thickTop="1" thickBot="1">
      <c r="A27" s="31">
        <v>2014</v>
      </c>
      <c r="B27" s="32">
        <v>0</v>
      </c>
      <c r="C27" s="32">
        <v>0</v>
      </c>
      <c r="D27" s="32">
        <v>37</v>
      </c>
      <c r="E27" s="32">
        <v>82</v>
      </c>
      <c r="F27" s="32">
        <v>94</v>
      </c>
      <c r="G27" s="32">
        <v>52</v>
      </c>
      <c r="H27" s="32">
        <v>0</v>
      </c>
      <c r="I27" s="32">
        <v>265</v>
      </c>
    </row>
    <row r="28" spans="1:103" ht="16.5" thickTop="1" thickBot="1">
      <c r="A28" s="31">
        <v>2015</v>
      </c>
      <c r="B28" s="32">
        <v>37</v>
      </c>
      <c r="C28" s="32">
        <v>94</v>
      </c>
      <c r="D28" s="32">
        <v>96</v>
      </c>
      <c r="E28" s="32">
        <v>36</v>
      </c>
      <c r="F28" s="32">
        <v>10</v>
      </c>
      <c r="G28" s="32">
        <v>3</v>
      </c>
      <c r="H28" s="32">
        <v>3</v>
      </c>
      <c r="I28" s="32">
        <v>279</v>
      </c>
    </row>
    <row r="29" spans="1:103" ht="16.5" thickTop="1" thickBot="1">
      <c r="A29" s="31">
        <v>2016</v>
      </c>
      <c r="B29" s="32">
        <v>14</v>
      </c>
      <c r="C29" s="32">
        <v>16</v>
      </c>
      <c r="D29" s="32">
        <v>2</v>
      </c>
      <c r="E29" s="32">
        <v>7</v>
      </c>
      <c r="F29" s="32">
        <v>1</v>
      </c>
      <c r="G29" s="32">
        <v>0</v>
      </c>
      <c r="H29" s="32">
        <v>0</v>
      </c>
      <c r="I29" s="32">
        <v>40</v>
      </c>
    </row>
    <row r="30" spans="1:103" ht="16.5" thickTop="1" thickBot="1">
      <c r="A30" s="31">
        <v>2017</v>
      </c>
      <c r="B30" s="32">
        <v>20</v>
      </c>
      <c r="C30" s="32">
        <v>9</v>
      </c>
      <c r="D30" s="32">
        <v>1</v>
      </c>
      <c r="E30" s="32">
        <v>2</v>
      </c>
      <c r="F30" s="32">
        <v>2</v>
      </c>
      <c r="G30" s="32">
        <v>0</v>
      </c>
      <c r="H30" s="32">
        <v>0</v>
      </c>
      <c r="I30" s="32">
        <v>34</v>
      </c>
    </row>
    <row r="31" spans="1:103" ht="15.75" thickTop="1">
      <c r="A31" t="s">
        <v>14</v>
      </c>
      <c r="B31" s="4">
        <f>B30</f>
        <v>20</v>
      </c>
      <c r="C31" s="4">
        <f>C30+B29</f>
        <v>23</v>
      </c>
      <c r="D31" s="4">
        <f>D30+C29+B28</f>
        <v>54</v>
      </c>
      <c r="E31" s="4">
        <f>E30+D29+C28+B27</f>
        <v>98</v>
      </c>
      <c r="F31" s="4">
        <f>F30+E29+D28+C27+B26</f>
        <v>105</v>
      </c>
      <c r="G31" s="4">
        <f>G30+F29+E28+D27+C26</f>
        <v>74</v>
      </c>
      <c r="H31" s="4">
        <f>H30+G29+F28+E27+D26</f>
        <v>92</v>
      </c>
      <c r="I31" s="5">
        <f>B31+C31+D31+E31+F31+G31+H31</f>
        <v>466</v>
      </c>
    </row>
    <row r="32" spans="1:103">
      <c r="A32" t="s">
        <v>15</v>
      </c>
      <c r="B32" s="4">
        <v>99</v>
      </c>
      <c r="C32" s="4">
        <v>104</v>
      </c>
      <c r="D32" s="4">
        <v>110</v>
      </c>
      <c r="E32" s="4">
        <v>113</v>
      </c>
      <c r="F32" s="4">
        <v>113</v>
      </c>
      <c r="G32" s="4">
        <v>110</v>
      </c>
      <c r="H32" s="4">
        <v>108</v>
      </c>
      <c r="I32" s="4">
        <v>757</v>
      </c>
    </row>
    <row r="33" spans="1:103">
      <c r="A33" t="s">
        <v>16</v>
      </c>
      <c r="B33" s="6">
        <f t="shared" ref="B33:I33" si="2">B31/B32*100</f>
        <v>20.202020202020201</v>
      </c>
      <c r="C33" s="6">
        <f t="shared" si="2"/>
        <v>22.115384615384613</v>
      </c>
      <c r="D33" s="6">
        <f t="shared" si="2"/>
        <v>49.090909090909093</v>
      </c>
      <c r="E33" s="7">
        <f t="shared" si="2"/>
        <v>86.725663716814154</v>
      </c>
      <c r="F33" s="7">
        <f t="shared" si="2"/>
        <v>92.920353982300881</v>
      </c>
      <c r="G33" s="6">
        <f t="shared" si="2"/>
        <v>67.272727272727266</v>
      </c>
      <c r="H33" s="7">
        <f t="shared" si="2"/>
        <v>85.18518518518519</v>
      </c>
      <c r="I33" s="6">
        <f t="shared" si="2"/>
        <v>61.55878467635403</v>
      </c>
    </row>
    <row r="34" spans="1:103">
      <c r="A34" t="s">
        <v>17</v>
      </c>
      <c r="B34" s="10">
        <f t="shared" ref="B34:I34" si="3">B32-B31</f>
        <v>79</v>
      </c>
      <c r="C34" s="10">
        <f t="shared" si="3"/>
        <v>81</v>
      </c>
      <c r="D34" s="10">
        <f t="shared" si="3"/>
        <v>56</v>
      </c>
      <c r="E34" s="10">
        <f t="shared" si="3"/>
        <v>15</v>
      </c>
      <c r="F34" s="10">
        <f t="shared" si="3"/>
        <v>8</v>
      </c>
      <c r="G34" s="10">
        <f t="shared" si="3"/>
        <v>36</v>
      </c>
      <c r="H34" s="10">
        <f t="shared" si="3"/>
        <v>16</v>
      </c>
      <c r="I34" s="10">
        <f>SUM(B34:H34)</f>
        <v>291</v>
      </c>
    </row>
    <row r="36" spans="1:103">
      <c r="A36" t="s">
        <v>39</v>
      </c>
    </row>
    <row r="37" spans="1:103" ht="15.75" thickBot="1"/>
    <row r="38" spans="1:103" ht="16.5" thickTop="1">
      <c r="A38" s="52" t="s">
        <v>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4"/>
    </row>
    <row r="39" spans="1:103" ht="15.75">
      <c r="A39" s="58" t="s">
        <v>19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60"/>
    </row>
    <row r="40" spans="1:103" ht="15.75">
      <c r="A40" s="58" t="s">
        <v>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60"/>
    </row>
    <row r="41" spans="1:103" ht="15.75">
      <c r="A41" s="58" t="s">
        <v>20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60"/>
    </row>
    <row r="42" spans="1:103" ht="16.5" thickBot="1">
      <c r="A42" s="49" t="s">
        <v>21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1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11">
        <v>2017</v>
      </c>
      <c r="B44" s="12"/>
      <c r="C44" s="12"/>
      <c r="D44" s="2">
        <v>25</v>
      </c>
      <c r="E44" s="2">
        <v>47</v>
      </c>
      <c r="F44" s="2">
        <v>32</v>
      </c>
      <c r="G44" s="2">
        <v>8</v>
      </c>
      <c r="H44" s="4"/>
      <c r="I44" s="5">
        <f>SUM(D44:H44)</f>
        <v>112</v>
      </c>
    </row>
    <row r="45" spans="1:103" ht="17.25" thickTop="1" thickBot="1">
      <c r="A45" t="s">
        <v>14</v>
      </c>
      <c r="B45" s="4"/>
      <c r="C45" s="4"/>
      <c r="D45" s="2">
        <v>25</v>
      </c>
      <c r="E45" s="2">
        <v>47</v>
      </c>
      <c r="F45" s="2">
        <v>32</v>
      </c>
      <c r="G45" s="2">
        <v>8</v>
      </c>
      <c r="H45" s="4"/>
      <c r="I45" s="5">
        <f>SUM(D45:H45)</f>
        <v>112</v>
      </c>
    </row>
    <row r="46" spans="1:103" ht="17.25" thickTop="1" thickBot="1">
      <c r="A46" t="s">
        <v>15</v>
      </c>
      <c r="B46" s="4"/>
      <c r="C46" s="4"/>
      <c r="D46" s="13">
        <v>113</v>
      </c>
      <c r="E46" s="14">
        <v>117</v>
      </c>
      <c r="F46" s="14">
        <v>118</v>
      </c>
      <c r="G46" s="13">
        <v>116</v>
      </c>
      <c r="H46" s="4"/>
      <c r="I46" s="4">
        <f>SUM(D46:H46)</f>
        <v>464</v>
      </c>
    </row>
    <row r="47" spans="1:103" ht="15.75" thickTop="1">
      <c r="A47" t="s">
        <v>16</v>
      </c>
      <c r="B47" s="15"/>
      <c r="C47" s="15"/>
      <c r="D47" s="6">
        <f>D45/D46*100</f>
        <v>22.123893805309734</v>
      </c>
      <c r="E47" s="6">
        <f t="shared" ref="E47:I47" si="4">E45/E46*100</f>
        <v>40.17094017094017</v>
      </c>
      <c r="F47" s="6">
        <f t="shared" si="4"/>
        <v>27.118644067796609</v>
      </c>
      <c r="G47" s="6">
        <f t="shared" si="4"/>
        <v>6.8965517241379306</v>
      </c>
      <c r="H47" s="16"/>
      <c r="I47" s="6">
        <f t="shared" si="4"/>
        <v>24.137931034482758</v>
      </c>
    </row>
    <row r="48" spans="1:103">
      <c r="A48" t="s">
        <v>17</v>
      </c>
      <c r="B48" s="10"/>
      <c r="C48" s="10"/>
      <c r="D48" s="4">
        <f>D46-D45</f>
        <v>88</v>
      </c>
      <c r="E48" s="4">
        <f t="shared" ref="E48:I48" si="5">E46-E45</f>
        <v>70</v>
      </c>
      <c r="F48" s="4">
        <f t="shared" si="5"/>
        <v>86</v>
      </c>
      <c r="G48" s="4">
        <f t="shared" si="5"/>
        <v>108</v>
      </c>
      <c r="H48" s="4"/>
      <c r="I48" s="4">
        <f t="shared" si="5"/>
        <v>352</v>
      </c>
    </row>
    <row r="50" spans="1:1">
      <c r="A50" t="s">
        <v>39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50"/>
  <sheetViews>
    <sheetView topLeftCell="A28" workbookViewId="0">
      <selection activeCell="O26" sqref="O26"/>
    </sheetView>
  </sheetViews>
  <sheetFormatPr defaultRowHeight="15"/>
  <cols>
    <col min="1" max="1" width="29.7109375" customWidth="1"/>
  </cols>
  <sheetData>
    <row r="1" spans="1:103" ht="15.75" thickBot="1">
      <c r="A1" t="s">
        <v>26</v>
      </c>
    </row>
    <row r="2" spans="1:103" ht="16.5" thickTop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4"/>
    </row>
    <row r="3" spans="1:103" ht="15.75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60"/>
    </row>
    <row r="4" spans="1:103" ht="15.75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60"/>
    </row>
    <row r="5" spans="1:103" ht="15.75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60"/>
    </row>
    <row r="6" spans="1:103" ht="16.5" thickBot="1">
      <c r="A6" s="49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1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31">
        <v>2014</v>
      </c>
      <c r="B9" s="32">
        <v>0</v>
      </c>
      <c r="C9" s="32">
        <v>0</v>
      </c>
      <c r="D9" s="32">
        <v>306</v>
      </c>
      <c r="E9" s="32">
        <v>334</v>
      </c>
      <c r="F9" s="32">
        <v>358</v>
      </c>
      <c r="G9" s="32">
        <v>0</v>
      </c>
      <c r="H9" s="2">
        <v>0</v>
      </c>
      <c r="I9" s="3">
        <f>SUM(B9:H9)</f>
        <v>998</v>
      </c>
    </row>
    <row r="10" spans="1:103" ht="17.25" thickTop="1" thickBot="1">
      <c r="A10" s="31">
        <v>2015</v>
      </c>
      <c r="B10" s="32">
        <v>378</v>
      </c>
      <c r="C10" s="32">
        <v>270</v>
      </c>
      <c r="D10" s="32">
        <v>189</v>
      </c>
      <c r="E10" s="32">
        <v>41</v>
      </c>
      <c r="F10" s="32">
        <v>15</v>
      </c>
      <c r="G10" s="32">
        <v>0</v>
      </c>
      <c r="H10" s="2">
        <v>0</v>
      </c>
      <c r="I10" s="3">
        <f>SUM(B10:H10)</f>
        <v>893</v>
      </c>
    </row>
    <row r="11" spans="1:103" ht="17.25" thickTop="1" thickBot="1">
      <c r="A11" s="31">
        <v>2016</v>
      </c>
      <c r="B11" s="32">
        <v>174</v>
      </c>
      <c r="C11" s="32">
        <v>52</v>
      </c>
      <c r="D11" s="32">
        <v>16</v>
      </c>
      <c r="E11" s="32">
        <v>9</v>
      </c>
      <c r="F11" s="32">
        <v>9</v>
      </c>
      <c r="G11" s="32">
        <v>3</v>
      </c>
      <c r="H11" s="2">
        <v>0</v>
      </c>
      <c r="I11" s="3">
        <f>SUM(B11:H11)</f>
        <v>263</v>
      </c>
    </row>
    <row r="12" spans="1:103" ht="17.25" thickTop="1" thickBot="1">
      <c r="A12" s="31">
        <v>2017</v>
      </c>
      <c r="B12" s="32">
        <v>180</v>
      </c>
      <c r="C12" s="32">
        <v>51</v>
      </c>
      <c r="D12" s="32">
        <v>25</v>
      </c>
      <c r="E12" s="32">
        <v>37</v>
      </c>
      <c r="F12" s="32">
        <v>40</v>
      </c>
      <c r="G12" s="32">
        <v>8</v>
      </c>
      <c r="H12" s="2">
        <v>0</v>
      </c>
      <c r="I12" s="3">
        <f>SUM(B12:H12)</f>
        <v>341</v>
      </c>
    </row>
    <row r="13" spans="1:103" ht="15.75" thickTop="1">
      <c r="A13" t="s">
        <v>14</v>
      </c>
      <c r="B13" s="4">
        <f>B12</f>
        <v>180</v>
      </c>
      <c r="C13" s="4">
        <f>C12+B11</f>
        <v>225</v>
      </c>
      <c r="D13" s="4">
        <f>D12+C11+B10</f>
        <v>455</v>
      </c>
      <c r="E13" s="4">
        <f>E12+D11+C10+B9</f>
        <v>323</v>
      </c>
      <c r="F13" s="4">
        <f>F12+E11+D10+C9+B8</f>
        <v>238</v>
      </c>
      <c r="G13" s="4">
        <f>G12+F11+E10+D9+C8</f>
        <v>364</v>
      </c>
      <c r="H13" s="4">
        <f>H12+G11+F10+E9+D8</f>
        <v>352</v>
      </c>
      <c r="I13" s="5">
        <f>B13+C13+D13+E13+F13+G13+H13</f>
        <v>2137</v>
      </c>
    </row>
    <row r="14" spans="1:103">
      <c r="A14" t="s">
        <v>15</v>
      </c>
      <c r="B14" s="4">
        <v>330</v>
      </c>
      <c r="C14" s="4">
        <v>349</v>
      </c>
      <c r="D14" s="4">
        <v>370</v>
      </c>
      <c r="E14" s="4">
        <v>380</v>
      </c>
      <c r="F14" s="4">
        <v>374</v>
      </c>
      <c r="G14" s="4">
        <v>357</v>
      </c>
      <c r="H14" s="4">
        <v>341</v>
      </c>
      <c r="I14" s="4">
        <v>2501</v>
      </c>
    </row>
    <row r="15" spans="1:103">
      <c r="A15" t="s">
        <v>16</v>
      </c>
      <c r="B15" s="6">
        <f t="shared" ref="B15:I15" si="0">B13/B14*100</f>
        <v>54.54545454545454</v>
      </c>
      <c r="C15" s="6">
        <f t="shared" si="0"/>
        <v>64.469914040114617</v>
      </c>
      <c r="D15" s="7">
        <f t="shared" si="0"/>
        <v>122.97297297297298</v>
      </c>
      <c r="E15" s="7">
        <f t="shared" si="0"/>
        <v>85</v>
      </c>
      <c r="F15" s="8">
        <f t="shared" si="0"/>
        <v>63.636363636363633</v>
      </c>
      <c r="G15" s="7">
        <f t="shared" si="0"/>
        <v>101.96078431372548</v>
      </c>
      <c r="H15" s="7">
        <f t="shared" si="0"/>
        <v>103.2258064516129</v>
      </c>
      <c r="I15" s="7">
        <f t="shared" si="0"/>
        <v>85.445821671331473</v>
      </c>
    </row>
    <row r="16" spans="1:103">
      <c r="A16" t="s">
        <v>17</v>
      </c>
      <c r="B16" s="9">
        <f t="shared" ref="B16:I16" si="1">B14-B13</f>
        <v>150</v>
      </c>
      <c r="C16" s="9">
        <f t="shared" si="1"/>
        <v>124</v>
      </c>
      <c r="D16" s="9" t="s">
        <v>40</v>
      </c>
      <c r="E16" s="9">
        <f>E14-E13</f>
        <v>57</v>
      </c>
      <c r="F16" s="9">
        <f>F14-F13</f>
        <v>136</v>
      </c>
      <c r="G16" s="9" t="s">
        <v>40</v>
      </c>
      <c r="H16" s="9" t="s">
        <v>40</v>
      </c>
      <c r="I16" s="9">
        <f>SUM(B16:H16)</f>
        <v>467</v>
      </c>
    </row>
    <row r="18" spans="1:103">
      <c r="A18" t="s">
        <v>39</v>
      </c>
    </row>
    <row r="19" spans="1:103" ht="15.75" thickBot="1"/>
    <row r="20" spans="1:103" ht="16.5" thickTop="1">
      <c r="A20" s="52" t="s">
        <v>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4"/>
    </row>
    <row r="21" spans="1:103" ht="15.75">
      <c r="A21" s="58" t="s">
        <v>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60"/>
    </row>
    <row r="22" spans="1:103" ht="15.75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60"/>
    </row>
    <row r="23" spans="1:103" ht="15.75">
      <c r="A23" s="58" t="s">
        <v>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60"/>
    </row>
    <row r="24" spans="1:103" ht="16.5" thickBot="1">
      <c r="A24" s="49" t="s">
        <v>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1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31">
        <v>2014</v>
      </c>
      <c r="B27" s="32">
        <v>0</v>
      </c>
      <c r="C27" s="32">
        <v>1</v>
      </c>
      <c r="D27" s="32">
        <v>92</v>
      </c>
      <c r="E27" s="32">
        <v>222</v>
      </c>
      <c r="F27" s="32">
        <v>208</v>
      </c>
      <c r="G27" s="32">
        <v>127</v>
      </c>
      <c r="H27" s="2">
        <v>0</v>
      </c>
      <c r="I27" s="3">
        <f>SUM(B27:H27)</f>
        <v>650</v>
      </c>
    </row>
    <row r="28" spans="1:103" ht="17.25" thickTop="1" thickBot="1">
      <c r="A28" s="31">
        <v>2015</v>
      </c>
      <c r="B28" s="32">
        <v>212</v>
      </c>
      <c r="C28" s="32">
        <v>292</v>
      </c>
      <c r="D28" s="32">
        <v>355</v>
      </c>
      <c r="E28" s="32">
        <v>143</v>
      </c>
      <c r="F28" s="32">
        <v>43</v>
      </c>
      <c r="G28" s="32">
        <v>13</v>
      </c>
      <c r="H28" s="2">
        <v>0</v>
      </c>
      <c r="I28" s="3">
        <f>SUM(B28:H28)</f>
        <v>1058</v>
      </c>
    </row>
    <row r="29" spans="1:103" ht="17.25" thickTop="1" thickBot="1">
      <c r="A29" s="31">
        <v>2016</v>
      </c>
      <c r="B29" s="32">
        <v>52</v>
      </c>
      <c r="C29" s="32">
        <v>68</v>
      </c>
      <c r="D29" s="32">
        <v>38</v>
      </c>
      <c r="E29" s="32">
        <v>40</v>
      </c>
      <c r="F29" s="32">
        <v>10</v>
      </c>
      <c r="G29" s="32">
        <v>8</v>
      </c>
      <c r="H29" s="2">
        <v>0</v>
      </c>
      <c r="I29" s="3">
        <f>SUM(B29:H29)</f>
        <v>216</v>
      </c>
    </row>
    <row r="30" spans="1:103" ht="17.25" thickTop="1" thickBot="1">
      <c r="A30" s="31">
        <v>2017</v>
      </c>
      <c r="B30" s="32">
        <v>82</v>
      </c>
      <c r="C30" s="32">
        <v>99</v>
      </c>
      <c r="D30" s="32">
        <v>30</v>
      </c>
      <c r="E30" s="32">
        <v>19</v>
      </c>
      <c r="F30" s="32">
        <v>7</v>
      </c>
      <c r="G30" s="32">
        <v>8</v>
      </c>
      <c r="H30" s="2">
        <v>0</v>
      </c>
      <c r="I30" s="3">
        <f>SUM(B30:H30)</f>
        <v>245</v>
      </c>
    </row>
    <row r="31" spans="1:103" ht="15.75" thickTop="1">
      <c r="A31" t="s">
        <v>14</v>
      </c>
      <c r="B31" s="4">
        <f>B30</f>
        <v>82</v>
      </c>
      <c r="C31" s="4">
        <f>C30+B29</f>
        <v>151</v>
      </c>
      <c r="D31" s="4">
        <f>D30+C29+B28</f>
        <v>310</v>
      </c>
      <c r="E31" s="4">
        <f>E30+D29+C28+B27</f>
        <v>349</v>
      </c>
      <c r="F31" s="4">
        <f>F30+E29+D28+C27+B26</f>
        <v>403</v>
      </c>
      <c r="G31" s="4">
        <f>G30+F29+E28+D27+C26</f>
        <v>253</v>
      </c>
      <c r="H31" s="4">
        <f>H30+G29+F28+E27+D26</f>
        <v>273</v>
      </c>
      <c r="I31" s="5">
        <f>B31+C31+D31+E31+F31+G31+H31</f>
        <v>1821</v>
      </c>
    </row>
    <row r="32" spans="1:103">
      <c r="A32" t="s">
        <v>15</v>
      </c>
      <c r="B32" s="4">
        <v>330</v>
      </c>
      <c r="C32" s="4">
        <v>349</v>
      </c>
      <c r="D32" s="4">
        <v>370</v>
      </c>
      <c r="E32" s="4">
        <v>380</v>
      </c>
      <c r="F32" s="4">
        <v>374</v>
      </c>
      <c r="G32" s="4">
        <v>357</v>
      </c>
      <c r="H32" s="4">
        <v>341</v>
      </c>
      <c r="I32" s="4">
        <v>2501</v>
      </c>
    </row>
    <row r="33" spans="1:103">
      <c r="A33" t="s">
        <v>16</v>
      </c>
      <c r="B33" s="6">
        <f t="shared" ref="B33:I33" si="2">B31/B32*100</f>
        <v>24.848484848484848</v>
      </c>
      <c r="C33" s="6">
        <f t="shared" si="2"/>
        <v>43.266475644699142</v>
      </c>
      <c r="D33" s="6">
        <f t="shared" si="2"/>
        <v>83.78378378378379</v>
      </c>
      <c r="E33" s="7">
        <f t="shared" si="2"/>
        <v>91.84210526315789</v>
      </c>
      <c r="F33" s="7">
        <f t="shared" si="2"/>
        <v>107.75401069518718</v>
      </c>
      <c r="G33" s="6">
        <f t="shared" si="2"/>
        <v>70.868347338935578</v>
      </c>
      <c r="H33" s="7">
        <f t="shared" si="2"/>
        <v>80.058651026392951</v>
      </c>
      <c r="I33" s="6">
        <f t="shared" si="2"/>
        <v>72.810875649740098</v>
      </c>
    </row>
    <row r="34" spans="1:103">
      <c r="A34" t="s">
        <v>17</v>
      </c>
      <c r="B34" s="10">
        <f t="shared" ref="B34:I34" si="3">B32-B31</f>
        <v>248</v>
      </c>
      <c r="C34" s="10">
        <f t="shared" si="3"/>
        <v>198</v>
      </c>
      <c r="D34" s="10">
        <f t="shared" si="3"/>
        <v>60</v>
      </c>
      <c r="E34" s="10">
        <f t="shared" si="3"/>
        <v>31</v>
      </c>
      <c r="F34" s="10" t="s">
        <v>40</v>
      </c>
      <c r="G34" s="10">
        <f t="shared" si="3"/>
        <v>104</v>
      </c>
      <c r="H34" s="10">
        <f t="shared" si="3"/>
        <v>68</v>
      </c>
      <c r="I34" s="10">
        <f>SUM(B34:H34)</f>
        <v>709</v>
      </c>
    </row>
    <row r="36" spans="1:103">
      <c r="A36" t="s">
        <v>39</v>
      </c>
    </row>
    <row r="37" spans="1:103" ht="15.75" thickBot="1"/>
    <row r="38" spans="1:103" ht="16.5" thickTop="1">
      <c r="A38" s="52" t="s">
        <v>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4"/>
    </row>
    <row r="39" spans="1:103" ht="15.75">
      <c r="A39" s="58" t="s">
        <v>19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60"/>
    </row>
    <row r="40" spans="1:103" ht="15.75">
      <c r="A40" s="58" t="s">
        <v>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60"/>
    </row>
    <row r="41" spans="1:103" ht="15.75">
      <c r="A41" s="58" t="s">
        <v>20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60"/>
    </row>
    <row r="42" spans="1:103" ht="16.5" thickBot="1">
      <c r="A42" s="49" t="s">
        <v>21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1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11">
        <v>2017</v>
      </c>
      <c r="B44" s="12"/>
      <c r="C44" s="12"/>
      <c r="D44" s="2">
        <v>9</v>
      </c>
      <c r="E44" s="2">
        <v>196</v>
      </c>
      <c r="F44" s="2">
        <v>168</v>
      </c>
      <c r="G44" s="2">
        <v>12</v>
      </c>
      <c r="H44" s="4"/>
      <c r="I44" s="5">
        <f>SUM(D44:H44)</f>
        <v>385</v>
      </c>
    </row>
    <row r="45" spans="1:103" ht="17.25" thickTop="1" thickBot="1">
      <c r="A45" t="s">
        <v>14</v>
      </c>
      <c r="B45" s="4"/>
      <c r="C45" s="4"/>
      <c r="D45" s="2">
        <v>9</v>
      </c>
      <c r="E45" s="2">
        <v>196</v>
      </c>
      <c r="F45" s="2">
        <v>168</v>
      </c>
      <c r="G45" s="2">
        <v>12</v>
      </c>
      <c r="H45" s="4"/>
      <c r="I45" s="5">
        <f>SUM(D45:H45)</f>
        <v>385</v>
      </c>
    </row>
    <row r="46" spans="1:103" ht="17.25" thickTop="1" thickBot="1">
      <c r="A46" t="s">
        <v>15</v>
      </c>
      <c r="B46" s="4"/>
      <c r="C46" s="4"/>
      <c r="D46" s="13">
        <v>371</v>
      </c>
      <c r="E46" s="14">
        <v>382</v>
      </c>
      <c r="F46" s="14">
        <v>379</v>
      </c>
      <c r="G46" s="13">
        <v>367</v>
      </c>
      <c r="H46" s="4"/>
      <c r="I46" s="4">
        <f>SUM(D46:H46)</f>
        <v>1499</v>
      </c>
    </row>
    <row r="47" spans="1:103" ht="15.75" thickTop="1">
      <c r="A47" t="s">
        <v>16</v>
      </c>
      <c r="B47" s="15"/>
      <c r="C47" s="15"/>
      <c r="D47" s="6">
        <f>D45/D46*100</f>
        <v>2.4258760107816713</v>
      </c>
      <c r="E47" s="6">
        <f t="shared" ref="E47:I47" si="4">E45/E46*100</f>
        <v>51.308900523560212</v>
      </c>
      <c r="F47" s="6">
        <f t="shared" si="4"/>
        <v>44.327176781002635</v>
      </c>
      <c r="G47" s="6">
        <f t="shared" si="4"/>
        <v>3.2697547683923704</v>
      </c>
      <c r="H47" s="16"/>
      <c r="I47" s="6">
        <f t="shared" si="4"/>
        <v>25.683789192795199</v>
      </c>
    </row>
    <row r="48" spans="1:103">
      <c r="A48" t="s">
        <v>17</v>
      </c>
      <c r="B48" s="10"/>
      <c r="C48" s="10"/>
      <c r="D48" s="4">
        <f>D46-D45</f>
        <v>362</v>
      </c>
      <c r="E48" s="4">
        <f t="shared" ref="E48:I48" si="5">E46-E45</f>
        <v>186</v>
      </c>
      <c r="F48" s="4">
        <f t="shared" si="5"/>
        <v>211</v>
      </c>
      <c r="G48" s="4">
        <f t="shared" si="5"/>
        <v>355</v>
      </c>
      <c r="H48" s="4"/>
      <c r="I48" s="4">
        <f t="shared" si="5"/>
        <v>1114</v>
      </c>
    </row>
    <row r="50" spans="1:1">
      <c r="A50" t="s">
        <v>39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Y50"/>
  <sheetViews>
    <sheetView topLeftCell="A28" workbookViewId="0">
      <selection activeCell="O26" sqref="O26"/>
    </sheetView>
  </sheetViews>
  <sheetFormatPr defaultRowHeight="15"/>
  <cols>
    <col min="1" max="1" width="21.140625" customWidth="1"/>
  </cols>
  <sheetData>
    <row r="1" spans="1:103" ht="15.75" thickBot="1">
      <c r="A1" t="s">
        <v>27</v>
      </c>
    </row>
    <row r="2" spans="1:103" ht="16.5" thickTop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4"/>
    </row>
    <row r="3" spans="1:103" ht="15.75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60"/>
    </row>
    <row r="4" spans="1:103" ht="15.75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60"/>
    </row>
    <row r="5" spans="1:103" ht="15.75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60"/>
    </row>
    <row r="6" spans="1:103" ht="16.5" thickBot="1">
      <c r="A6" s="49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1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31">
        <v>2014</v>
      </c>
      <c r="B9" s="32">
        <v>0</v>
      </c>
      <c r="C9" s="32">
        <v>0</v>
      </c>
      <c r="D9" s="32">
        <v>154</v>
      </c>
      <c r="E9" s="32">
        <v>123</v>
      </c>
      <c r="F9" s="32">
        <v>123</v>
      </c>
      <c r="G9" s="2">
        <v>0</v>
      </c>
      <c r="H9" s="2">
        <v>0</v>
      </c>
      <c r="I9" s="3">
        <f>SUM(B9:H9)</f>
        <v>400</v>
      </c>
    </row>
    <row r="10" spans="1:103" ht="17.25" thickTop="1" thickBot="1">
      <c r="A10" s="31">
        <v>2015</v>
      </c>
      <c r="B10" s="32">
        <v>175</v>
      </c>
      <c r="C10" s="32">
        <v>120</v>
      </c>
      <c r="D10" s="32">
        <v>107</v>
      </c>
      <c r="E10" s="32">
        <v>9</v>
      </c>
      <c r="F10" s="32">
        <v>4</v>
      </c>
      <c r="G10" s="2">
        <v>0</v>
      </c>
      <c r="H10" s="2">
        <v>0</v>
      </c>
      <c r="I10" s="3">
        <f>SUM(B10:H10)</f>
        <v>415</v>
      </c>
    </row>
    <row r="11" spans="1:103" ht="17.25" thickTop="1" thickBot="1">
      <c r="A11" s="31">
        <v>2016</v>
      </c>
      <c r="B11" s="32">
        <v>80</v>
      </c>
      <c r="C11" s="32">
        <v>10</v>
      </c>
      <c r="D11" s="32">
        <v>4</v>
      </c>
      <c r="E11" s="32">
        <v>3</v>
      </c>
      <c r="F11" s="32">
        <v>0</v>
      </c>
      <c r="G11" s="2">
        <v>0</v>
      </c>
      <c r="H11" s="2">
        <v>0</v>
      </c>
      <c r="I11" s="3">
        <f>SUM(B11:H11)</f>
        <v>97</v>
      </c>
    </row>
    <row r="12" spans="1:103" ht="17.25" thickTop="1" thickBot="1">
      <c r="A12" s="31">
        <v>2017</v>
      </c>
      <c r="B12" s="32">
        <v>38</v>
      </c>
      <c r="C12" s="32">
        <v>11</v>
      </c>
      <c r="D12" s="32">
        <v>3</v>
      </c>
      <c r="E12" s="32">
        <v>1</v>
      </c>
      <c r="F12" s="32">
        <v>4</v>
      </c>
      <c r="G12" s="2">
        <v>0</v>
      </c>
      <c r="H12" s="2">
        <v>0</v>
      </c>
      <c r="I12" s="3">
        <f>SUM(B12:H12)</f>
        <v>57</v>
      </c>
    </row>
    <row r="13" spans="1:103" ht="15.75" thickTop="1">
      <c r="A13" t="s">
        <v>14</v>
      </c>
      <c r="B13" s="4">
        <f>B12</f>
        <v>38</v>
      </c>
      <c r="C13" s="4">
        <f>C12+B11</f>
        <v>91</v>
      </c>
      <c r="D13" s="4">
        <f>D12+C11+B10</f>
        <v>188</v>
      </c>
      <c r="E13" s="4">
        <f>E12+D11+C10+B9</f>
        <v>125</v>
      </c>
      <c r="F13" s="4">
        <f>F12+E11+D10+C9+B8</f>
        <v>114</v>
      </c>
      <c r="G13" s="4">
        <f>G12+F11+E10+D9+C8</f>
        <v>163</v>
      </c>
      <c r="H13" s="4">
        <f>H12+G11+F10+E9+D8</f>
        <v>127</v>
      </c>
      <c r="I13" s="5">
        <f>B13+C13+D13+E13+F13+G13+H13</f>
        <v>846</v>
      </c>
    </row>
    <row r="14" spans="1:103">
      <c r="A14" t="s">
        <v>15</v>
      </c>
      <c r="B14" s="4">
        <v>124</v>
      </c>
      <c r="C14" s="4">
        <v>126</v>
      </c>
      <c r="D14" s="4">
        <v>128</v>
      </c>
      <c r="E14" s="4">
        <v>130</v>
      </c>
      <c r="F14" s="4">
        <v>133</v>
      </c>
      <c r="G14" s="4">
        <v>136</v>
      </c>
      <c r="H14" s="4">
        <v>138</v>
      </c>
      <c r="I14" s="4">
        <v>915</v>
      </c>
    </row>
    <row r="15" spans="1:103">
      <c r="A15" t="s">
        <v>16</v>
      </c>
      <c r="B15" s="6">
        <f t="shared" ref="B15:I15" si="0">B13/B14*100</f>
        <v>30.64516129032258</v>
      </c>
      <c r="C15" s="6">
        <f t="shared" si="0"/>
        <v>72.222222222222214</v>
      </c>
      <c r="D15" s="7">
        <f t="shared" si="0"/>
        <v>146.875</v>
      </c>
      <c r="E15" s="7">
        <f t="shared" si="0"/>
        <v>96.15384615384616</v>
      </c>
      <c r="F15" s="7">
        <f t="shared" si="0"/>
        <v>85.714285714285708</v>
      </c>
      <c r="G15" s="7">
        <f t="shared" si="0"/>
        <v>119.85294117647058</v>
      </c>
      <c r="H15" s="7">
        <f t="shared" si="0"/>
        <v>92.028985507246375</v>
      </c>
      <c r="I15" s="7">
        <f t="shared" si="0"/>
        <v>92.459016393442624</v>
      </c>
    </row>
    <row r="16" spans="1:103">
      <c r="A16" t="s">
        <v>17</v>
      </c>
      <c r="B16" s="9">
        <f t="shared" ref="B16:I16" si="1">B14-B13</f>
        <v>86</v>
      </c>
      <c r="C16" s="9">
        <f t="shared" si="1"/>
        <v>35</v>
      </c>
      <c r="D16" s="9">
        <v>0</v>
      </c>
      <c r="E16" s="9">
        <f>E14-E13</f>
        <v>5</v>
      </c>
      <c r="F16" s="9">
        <f>F14-F13</f>
        <v>19</v>
      </c>
      <c r="G16" s="9" t="s">
        <v>40</v>
      </c>
      <c r="H16" s="9">
        <f t="shared" si="1"/>
        <v>11</v>
      </c>
      <c r="I16" s="9">
        <f>SUM(B16:H16)</f>
        <v>156</v>
      </c>
    </row>
    <row r="18" spans="1:103">
      <c r="A18" t="s">
        <v>39</v>
      </c>
    </row>
    <row r="19" spans="1:103" ht="15.75" thickBot="1"/>
    <row r="20" spans="1:103" ht="16.5" thickTop="1">
      <c r="A20" s="52" t="s">
        <v>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4"/>
    </row>
    <row r="21" spans="1:103" ht="15.75">
      <c r="A21" s="58" t="s">
        <v>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60"/>
    </row>
    <row r="22" spans="1:103" ht="15.75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60"/>
    </row>
    <row r="23" spans="1:103" ht="15.75">
      <c r="A23" s="58" t="s">
        <v>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60"/>
    </row>
    <row r="24" spans="1:103" ht="16.5" thickBot="1">
      <c r="A24" s="49" t="s">
        <v>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1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6.5" thickTop="1" thickBot="1">
      <c r="A27" s="31">
        <v>2014</v>
      </c>
      <c r="B27" s="32">
        <v>0</v>
      </c>
      <c r="C27" s="32">
        <v>0</v>
      </c>
      <c r="D27" s="32">
        <v>135</v>
      </c>
      <c r="E27" s="32">
        <v>121</v>
      </c>
      <c r="F27" s="32">
        <v>119</v>
      </c>
      <c r="G27" s="32">
        <v>19</v>
      </c>
      <c r="H27" s="32">
        <v>0</v>
      </c>
      <c r="I27" s="32">
        <v>394</v>
      </c>
    </row>
    <row r="28" spans="1:103" ht="16.5" thickTop="1" thickBot="1">
      <c r="A28" s="31">
        <v>2015</v>
      </c>
      <c r="B28" s="32">
        <v>66</v>
      </c>
      <c r="C28" s="32">
        <v>126</v>
      </c>
      <c r="D28" s="32">
        <v>96</v>
      </c>
      <c r="E28" s="32">
        <v>35</v>
      </c>
      <c r="F28" s="32">
        <v>20</v>
      </c>
      <c r="G28" s="32">
        <v>4</v>
      </c>
      <c r="H28" s="32">
        <v>2</v>
      </c>
      <c r="I28" s="32">
        <v>349</v>
      </c>
    </row>
    <row r="29" spans="1:103" ht="16.5" thickTop="1" thickBot="1">
      <c r="A29" s="31">
        <v>2016</v>
      </c>
      <c r="B29" s="32">
        <v>62</v>
      </c>
      <c r="C29" s="32">
        <v>18</v>
      </c>
      <c r="D29" s="32">
        <v>5</v>
      </c>
      <c r="E29" s="32">
        <v>5</v>
      </c>
      <c r="F29" s="32">
        <v>1</v>
      </c>
      <c r="G29" s="32">
        <v>1</v>
      </c>
      <c r="H29" s="32">
        <v>0</v>
      </c>
      <c r="I29" s="32">
        <v>92</v>
      </c>
    </row>
    <row r="30" spans="1:103" ht="16.5" thickTop="1" thickBot="1">
      <c r="A30" s="31">
        <v>2017</v>
      </c>
      <c r="B30" s="32">
        <v>18</v>
      </c>
      <c r="C30" s="32">
        <v>11</v>
      </c>
      <c r="D30" s="32">
        <v>8</v>
      </c>
      <c r="E30" s="32">
        <v>2</v>
      </c>
      <c r="F30" s="32">
        <v>3</v>
      </c>
      <c r="G30" s="32">
        <v>0</v>
      </c>
      <c r="H30" s="32">
        <v>0</v>
      </c>
      <c r="I30" s="32">
        <v>42</v>
      </c>
    </row>
    <row r="31" spans="1:103" ht="15.75" thickTop="1">
      <c r="A31" t="s">
        <v>14</v>
      </c>
      <c r="B31" s="4">
        <f>B30</f>
        <v>18</v>
      </c>
      <c r="C31" s="4">
        <f>C30+B29</f>
        <v>73</v>
      </c>
      <c r="D31" s="4">
        <f>D30+C29+B28</f>
        <v>92</v>
      </c>
      <c r="E31" s="4">
        <f>E30+D29+C28+B27</f>
        <v>133</v>
      </c>
      <c r="F31" s="4">
        <f>F30+E29+D28+C27+B26</f>
        <v>104</v>
      </c>
      <c r="G31" s="4">
        <f>G30+F29+E28+D27+C26</f>
        <v>171</v>
      </c>
      <c r="H31" s="4">
        <f>H30+G29+F28+E27+D26</f>
        <v>142</v>
      </c>
      <c r="I31" s="5">
        <f>B31+C31+D31+E31+F31+G31+H31</f>
        <v>733</v>
      </c>
    </row>
    <row r="32" spans="1:103">
      <c r="A32" t="s">
        <v>15</v>
      </c>
      <c r="B32" s="4">
        <v>124</v>
      </c>
      <c r="C32" s="4">
        <v>126</v>
      </c>
      <c r="D32" s="4">
        <v>128</v>
      </c>
      <c r="E32" s="4">
        <v>130</v>
      </c>
      <c r="F32" s="4">
        <v>133</v>
      </c>
      <c r="G32" s="4">
        <v>136</v>
      </c>
      <c r="H32" s="4">
        <v>138</v>
      </c>
      <c r="I32" s="4">
        <v>915</v>
      </c>
    </row>
    <row r="33" spans="1:103">
      <c r="A33" t="s">
        <v>16</v>
      </c>
      <c r="B33" s="6">
        <f t="shared" ref="B33:I33" si="2">B31/B32*100</f>
        <v>14.516129032258066</v>
      </c>
      <c r="C33" s="6">
        <f t="shared" si="2"/>
        <v>57.936507936507944</v>
      </c>
      <c r="D33" s="6">
        <f t="shared" si="2"/>
        <v>71.875</v>
      </c>
      <c r="E33" s="7">
        <f t="shared" si="2"/>
        <v>102.30769230769229</v>
      </c>
      <c r="F33" s="8">
        <f t="shared" si="2"/>
        <v>78.195488721804509</v>
      </c>
      <c r="G33" s="7">
        <f t="shared" si="2"/>
        <v>125.73529411764706</v>
      </c>
      <c r="H33" s="7">
        <f t="shared" si="2"/>
        <v>102.89855072463767</v>
      </c>
      <c r="I33" s="7">
        <f t="shared" si="2"/>
        <v>80.10928961748634</v>
      </c>
    </row>
    <row r="34" spans="1:103">
      <c r="A34" t="s">
        <v>17</v>
      </c>
      <c r="B34" s="10">
        <f t="shared" ref="B34:I34" si="3">B32-B31</f>
        <v>106</v>
      </c>
      <c r="C34" s="10">
        <f t="shared" si="3"/>
        <v>53</v>
      </c>
      <c r="D34" s="10">
        <f t="shared" si="3"/>
        <v>36</v>
      </c>
      <c r="E34" s="10" t="s">
        <v>40</v>
      </c>
      <c r="F34" s="10">
        <f t="shared" si="3"/>
        <v>29</v>
      </c>
      <c r="G34" s="10" t="s">
        <v>40</v>
      </c>
      <c r="H34" s="10" t="s">
        <v>40</v>
      </c>
      <c r="I34" s="10">
        <f>SUM(B34:H34)</f>
        <v>224</v>
      </c>
    </row>
    <row r="36" spans="1:103">
      <c r="A36" t="s">
        <v>39</v>
      </c>
    </row>
    <row r="37" spans="1:103" ht="15.75" thickBot="1"/>
    <row r="38" spans="1:103" ht="16.5" thickTop="1">
      <c r="A38" s="52" t="s">
        <v>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4"/>
    </row>
    <row r="39" spans="1:103" ht="15.75">
      <c r="A39" s="58" t="s">
        <v>19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60"/>
    </row>
    <row r="40" spans="1:103" ht="15.75">
      <c r="A40" s="58" t="s">
        <v>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60"/>
    </row>
    <row r="41" spans="1:103" ht="15.75">
      <c r="A41" s="58" t="s">
        <v>20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60"/>
    </row>
    <row r="42" spans="1:103" ht="16.5" thickBot="1">
      <c r="A42" s="49" t="s">
        <v>21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1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11">
        <v>2017</v>
      </c>
      <c r="B44" s="12"/>
      <c r="C44" s="12"/>
      <c r="D44" s="2">
        <v>3</v>
      </c>
      <c r="E44" s="2">
        <v>48</v>
      </c>
      <c r="F44" s="2">
        <v>57</v>
      </c>
      <c r="G44" s="2">
        <v>2</v>
      </c>
      <c r="H44" s="4"/>
      <c r="I44" s="5">
        <f>SUM(D44:H44)</f>
        <v>110</v>
      </c>
    </row>
    <row r="45" spans="1:103" ht="17.25" thickTop="1" thickBot="1">
      <c r="A45" t="s">
        <v>14</v>
      </c>
      <c r="B45" s="4"/>
      <c r="C45" s="4"/>
      <c r="D45" s="2">
        <v>3</v>
      </c>
      <c r="E45" s="2">
        <v>48</v>
      </c>
      <c r="F45" s="2">
        <v>57</v>
      </c>
      <c r="G45" s="2">
        <v>2</v>
      </c>
      <c r="H45" s="4"/>
      <c r="I45" s="5">
        <f>SUM(D45:H45)</f>
        <v>110</v>
      </c>
    </row>
    <row r="46" spans="1:103" ht="17.25" thickTop="1" thickBot="1">
      <c r="A46" t="s">
        <v>15</v>
      </c>
      <c r="B46" s="4"/>
      <c r="C46" s="4"/>
      <c r="D46" s="13">
        <v>126</v>
      </c>
      <c r="E46" s="14">
        <v>126</v>
      </c>
      <c r="F46" s="14">
        <v>129</v>
      </c>
      <c r="G46" s="13">
        <v>132</v>
      </c>
      <c r="H46" s="4"/>
      <c r="I46" s="4">
        <f>SUM(D46:H46)</f>
        <v>513</v>
      </c>
    </row>
    <row r="47" spans="1:103" ht="15.75" thickTop="1">
      <c r="A47" t="s">
        <v>16</v>
      </c>
      <c r="B47" s="15"/>
      <c r="C47" s="15"/>
      <c r="D47" s="6">
        <f>D45/D46*100</f>
        <v>2.3809523809523809</v>
      </c>
      <c r="E47" s="6">
        <f t="shared" ref="E47:I47" si="4">E45/E46*100</f>
        <v>38.095238095238095</v>
      </c>
      <c r="F47" s="6">
        <f t="shared" si="4"/>
        <v>44.186046511627907</v>
      </c>
      <c r="G47" s="6">
        <f t="shared" si="4"/>
        <v>1.5151515151515151</v>
      </c>
      <c r="H47" s="16"/>
      <c r="I47" s="6">
        <f t="shared" si="4"/>
        <v>21.442495126705651</v>
      </c>
    </row>
    <row r="48" spans="1:103">
      <c r="A48" t="s">
        <v>17</v>
      </c>
      <c r="B48" s="10"/>
      <c r="C48" s="10"/>
      <c r="D48" s="4">
        <f>D46-D45</f>
        <v>123</v>
      </c>
      <c r="E48" s="4">
        <f t="shared" ref="E48:I48" si="5">E46-E45</f>
        <v>78</v>
      </c>
      <c r="F48" s="4">
        <f t="shared" si="5"/>
        <v>72</v>
      </c>
      <c r="G48" s="4">
        <f t="shared" si="5"/>
        <v>130</v>
      </c>
      <c r="H48" s="4"/>
      <c r="I48" s="4">
        <f t="shared" si="5"/>
        <v>403</v>
      </c>
    </row>
    <row r="50" spans="1:1">
      <c r="A50" t="s">
        <v>39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Y50"/>
  <sheetViews>
    <sheetView topLeftCell="A31" workbookViewId="0">
      <selection activeCell="Q29" sqref="Q29"/>
    </sheetView>
  </sheetViews>
  <sheetFormatPr defaultRowHeight="15"/>
  <cols>
    <col min="1" max="1" width="18.140625" customWidth="1"/>
  </cols>
  <sheetData>
    <row r="1" spans="1:103" ht="15.75" thickBot="1">
      <c r="A1" t="s">
        <v>28</v>
      </c>
    </row>
    <row r="2" spans="1:103" ht="16.5" thickTop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4"/>
    </row>
    <row r="3" spans="1:103" ht="15.75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60"/>
    </row>
    <row r="4" spans="1:103" ht="15.75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60"/>
    </row>
    <row r="5" spans="1:103" ht="15.75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60"/>
    </row>
    <row r="6" spans="1:103" ht="16.5" thickBot="1">
      <c r="A6" s="49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1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31">
        <v>2014</v>
      </c>
      <c r="B9" s="32">
        <v>0</v>
      </c>
      <c r="C9" s="32">
        <v>0</v>
      </c>
      <c r="D9" s="32">
        <v>270</v>
      </c>
      <c r="E9" s="32">
        <v>243</v>
      </c>
      <c r="F9" s="32">
        <v>239</v>
      </c>
      <c r="G9" s="32">
        <v>0</v>
      </c>
      <c r="H9" s="2">
        <v>0</v>
      </c>
      <c r="I9" s="3">
        <f>SUM(B9:H9)</f>
        <v>752</v>
      </c>
    </row>
    <row r="10" spans="1:103" ht="17.25" thickTop="1" thickBot="1">
      <c r="A10" s="31">
        <v>2015</v>
      </c>
      <c r="B10" s="32">
        <v>283</v>
      </c>
      <c r="C10" s="32">
        <v>318</v>
      </c>
      <c r="D10" s="32">
        <v>264</v>
      </c>
      <c r="E10" s="32">
        <v>45</v>
      </c>
      <c r="F10" s="32">
        <v>26</v>
      </c>
      <c r="G10" s="32">
        <v>0</v>
      </c>
      <c r="H10" s="2">
        <v>0</v>
      </c>
      <c r="I10" s="3">
        <f>SUM(B10:H10)</f>
        <v>936</v>
      </c>
    </row>
    <row r="11" spans="1:103" ht="17.25" thickTop="1" thickBot="1">
      <c r="A11" s="31">
        <v>2016</v>
      </c>
      <c r="B11" s="32">
        <v>78</v>
      </c>
      <c r="C11" s="32">
        <v>34</v>
      </c>
      <c r="D11" s="32">
        <v>33</v>
      </c>
      <c r="E11" s="32">
        <v>11</v>
      </c>
      <c r="F11" s="32">
        <v>1</v>
      </c>
      <c r="G11" s="32">
        <v>0</v>
      </c>
      <c r="H11" s="2">
        <v>0</v>
      </c>
      <c r="I11" s="3">
        <f>SUM(B11:H11)</f>
        <v>157</v>
      </c>
    </row>
    <row r="12" spans="1:103" ht="17.25" thickTop="1" thickBot="1">
      <c r="A12" s="31">
        <v>2017</v>
      </c>
      <c r="B12" s="32">
        <v>46</v>
      </c>
      <c r="C12" s="32">
        <v>61</v>
      </c>
      <c r="D12" s="32">
        <v>26</v>
      </c>
      <c r="E12" s="32">
        <v>23</v>
      </c>
      <c r="F12" s="32">
        <v>0</v>
      </c>
      <c r="G12" s="32">
        <v>6</v>
      </c>
      <c r="H12" s="2">
        <v>0</v>
      </c>
      <c r="I12" s="3">
        <f>SUM(B12:H12)</f>
        <v>162</v>
      </c>
    </row>
    <row r="13" spans="1:103" ht="15.75" thickTop="1">
      <c r="A13" t="s">
        <v>14</v>
      </c>
      <c r="B13" s="4">
        <f>B12</f>
        <v>46</v>
      </c>
      <c r="C13" s="4">
        <f>C12+B11</f>
        <v>139</v>
      </c>
      <c r="D13" s="4">
        <f>D12+C11+B10</f>
        <v>343</v>
      </c>
      <c r="E13" s="4">
        <f>E12+D11+C10+B9</f>
        <v>374</v>
      </c>
      <c r="F13" s="4">
        <f>F12+E11+D10+C9+B8</f>
        <v>275</v>
      </c>
      <c r="G13" s="4">
        <f>G12+F11+E10+D9+C8</f>
        <v>322</v>
      </c>
      <c r="H13" s="4">
        <f>H12+G11+F10+E9+D8</f>
        <v>269</v>
      </c>
      <c r="I13" s="5">
        <f>B13+C13+D13+E13+F13+G13+H13</f>
        <v>1768</v>
      </c>
    </row>
    <row r="14" spans="1:103">
      <c r="A14" t="s">
        <v>15</v>
      </c>
      <c r="B14" s="4">
        <v>281</v>
      </c>
      <c r="C14" s="4">
        <v>288</v>
      </c>
      <c r="D14" s="4">
        <v>295</v>
      </c>
      <c r="E14" s="4">
        <v>299</v>
      </c>
      <c r="F14" s="4">
        <v>297</v>
      </c>
      <c r="G14" s="4">
        <v>292</v>
      </c>
      <c r="H14" s="4">
        <v>287</v>
      </c>
      <c r="I14" s="4">
        <v>2039</v>
      </c>
    </row>
    <row r="15" spans="1:103">
      <c r="A15" t="s">
        <v>16</v>
      </c>
      <c r="B15" s="6">
        <f t="shared" ref="B15:I15" si="0">B13/B14*100</f>
        <v>16.370106761565836</v>
      </c>
      <c r="C15" s="6">
        <f t="shared" si="0"/>
        <v>48.263888888888893</v>
      </c>
      <c r="D15" s="7">
        <f t="shared" si="0"/>
        <v>116.27118644067798</v>
      </c>
      <c r="E15" s="7">
        <f t="shared" si="0"/>
        <v>125.08361204013379</v>
      </c>
      <c r="F15" s="7">
        <f t="shared" si="0"/>
        <v>92.592592592592595</v>
      </c>
      <c r="G15" s="7">
        <f t="shared" si="0"/>
        <v>110.27397260273972</v>
      </c>
      <c r="H15" s="7">
        <f t="shared" si="0"/>
        <v>93.728222996515669</v>
      </c>
      <c r="I15" s="7">
        <f t="shared" si="0"/>
        <v>86.709171162334471</v>
      </c>
    </row>
    <row r="16" spans="1:103">
      <c r="A16" t="s">
        <v>17</v>
      </c>
      <c r="B16" s="9">
        <f t="shared" ref="B16:I16" si="1">B14-B13</f>
        <v>235</v>
      </c>
      <c r="C16" s="9">
        <f t="shared" si="1"/>
        <v>149</v>
      </c>
      <c r="D16" s="9">
        <v>0</v>
      </c>
      <c r="E16" s="9">
        <v>0</v>
      </c>
      <c r="F16" s="9">
        <f>F14-F13</f>
        <v>22</v>
      </c>
      <c r="G16" s="9" t="s">
        <v>40</v>
      </c>
      <c r="H16" s="9">
        <f t="shared" si="1"/>
        <v>18</v>
      </c>
      <c r="I16" s="9">
        <f>SUM(B16:H16)</f>
        <v>424</v>
      </c>
    </row>
    <row r="18" spans="1:103">
      <c r="A18" t="s">
        <v>39</v>
      </c>
    </row>
    <row r="19" spans="1:103" ht="15.75" thickBot="1"/>
    <row r="20" spans="1:103" ht="16.5" thickTop="1">
      <c r="A20" s="52" t="s">
        <v>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4"/>
    </row>
    <row r="21" spans="1:103" ht="15.75">
      <c r="A21" s="58" t="s">
        <v>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60"/>
    </row>
    <row r="22" spans="1:103" ht="15.75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60"/>
    </row>
    <row r="23" spans="1:103" ht="15.75">
      <c r="A23" s="58" t="s">
        <v>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60"/>
    </row>
    <row r="24" spans="1:103" ht="16.5" thickBot="1">
      <c r="A24" s="49" t="s">
        <v>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1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6.5" thickTop="1" thickBot="1">
      <c r="A27" s="31">
        <v>2014</v>
      </c>
      <c r="B27" s="32">
        <v>0</v>
      </c>
      <c r="C27" s="32">
        <v>0</v>
      </c>
      <c r="D27" s="32">
        <v>130</v>
      </c>
      <c r="E27" s="32">
        <v>266</v>
      </c>
      <c r="F27" s="32">
        <v>224</v>
      </c>
      <c r="G27" s="32">
        <v>59</v>
      </c>
      <c r="H27" s="32">
        <v>0</v>
      </c>
      <c r="I27" s="32">
        <v>679</v>
      </c>
    </row>
    <row r="28" spans="1:103" ht="16.5" thickTop="1" thickBot="1">
      <c r="A28" s="31">
        <v>2015</v>
      </c>
      <c r="B28" s="32">
        <v>4</v>
      </c>
      <c r="C28" s="32">
        <v>52</v>
      </c>
      <c r="D28" s="32">
        <v>130</v>
      </c>
      <c r="E28" s="32">
        <v>94</v>
      </c>
      <c r="F28" s="32">
        <v>68</v>
      </c>
      <c r="G28" s="32">
        <v>18</v>
      </c>
      <c r="H28" s="32">
        <v>1</v>
      </c>
      <c r="I28" s="32">
        <v>367</v>
      </c>
    </row>
    <row r="29" spans="1:103" ht="16.5" thickTop="1" thickBot="1">
      <c r="A29" s="31">
        <v>2016</v>
      </c>
      <c r="B29" s="32">
        <v>34</v>
      </c>
      <c r="C29" s="32">
        <v>44</v>
      </c>
      <c r="D29" s="32">
        <v>39</v>
      </c>
      <c r="E29" s="32">
        <v>38</v>
      </c>
      <c r="F29" s="32">
        <v>7</v>
      </c>
      <c r="G29" s="32">
        <v>1</v>
      </c>
      <c r="H29" s="32">
        <v>0</v>
      </c>
      <c r="I29" s="32">
        <v>163</v>
      </c>
    </row>
    <row r="30" spans="1:103" ht="16.5" thickTop="1" thickBot="1">
      <c r="A30" s="31">
        <v>2017</v>
      </c>
      <c r="B30" s="32">
        <v>16</v>
      </c>
      <c r="C30" s="32">
        <v>31</v>
      </c>
      <c r="D30" s="32">
        <v>14</v>
      </c>
      <c r="E30" s="32">
        <v>10</v>
      </c>
      <c r="F30" s="32">
        <v>1</v>
      </c>
      <c r="G30" s="32">
        <v>0</v>
      </c>
      <c r="H30" s="32">
        <v>0</v>
      </c>
      <c r="I30" s="32">
        <v>72</v>
      </c>
    </row>
    <row r="31" spans="1:103" ht="15.75" thickTop="1">
      <c r="A31" t="s">
        <v>14</v>
      </c>
      <c r="B31" s="4">
        <f>B30</f>
        <v>16</v>
      </c>
      <c r="C31" s="4">
        <f>C30+B29</f>
        <v>65</v>
      </c>
      <c r="D31" s="4">
        <f>D30+C29+B28</f>
        <v>62</v>
      </c>
      <c r="E31" s="4">
        <f>E30+D29+C28+B27</f>
        <v>101</v>
      </c>
      <c r="F31" s="4">
        <f>F30+E29+D28+C27+B26</f>
        <v>169</v>
      </c>
      <c r="G31" s="4">
        <f>G30+F29+E28+D27+C26</f>
        <v>231</v>
      </c>
      <c r="H31" s="4">
        <f>H30+G29+F28+E27+D26</f>
        <v>335</v>
      </c>
      <c r="I31" s="5">
        <f>B31+C31+D31+E31+F31+G31+H31</f>
        <v>979</v>
      </c>
    </row>
    <row r="32" spans="1:103">
      <c r="A32" t="s">
        <v>15</v>
      </c>
      <c r="B32" s="4">
        <v>281</v>
      </c>
      <c r="C32" s="4">
        <v>288</v>
      </c>
      <c r="D32" s="4">
        <v>295</v>
      </c>
      <c r="E32" s="4">
        <v>299</v>
      </c>
      <c r="F32" s="4">
        <v>297</v>
      </c>
      <c r="G32" s="4">
        <v>292</v>
      </c>
      <c r="H32" s="4">
        <v>287</v>
      </c>
      <c r="I32" s="4">
        <v>2039</v>
      </c>
    </row>
    <row r="33" spans="1:103">
      <c r="A33" t="s">
        <v>16</v>
      </c>
      <c r="B33" s="6">
        <f t="shared" ref="B33:I33" si="2">B31/B32*100</f>
        <v>5.6939501779359425</v>
      </c>
      <c r="C33" s="6">
        <f t="shared" si="2"/>
        <v>22.569444444444446</v>
      </c>
      <c r="D33" s="6">
        <f t="shared" si="2"/>
        <v>21.01694915254237</v>
      </c>
      <c r="E33" s="6">
        <f t="shared" si="2"/>
        <v>33.779264214046819</v>
      </c>
      <c r="F33" s="6">
        <f t="shared" si="2"/>
        <v>56.9023569023569</v>
      </c>
      <c r="G33" s="6">
        <f t="shared" si="2"/>
        <v>79.109589041095902</v>
      </c>
      <c r="H33" s="7">
        <f t="shared" si="2"/>
        <v>116.72473867595818</v>
      </c>
      <c r="I33" s="6">
        <f t="shared" si="2"/>
        <v>48.013732221677294</v>
      </c>
    </row>
    <row r="34" spans="1:103">
      <c r="A34" t="s">
        <v>17</v>
      </c>
      <c r="B34" s="10">
        <f t="shared" ref="B34:I34" si="3">B32-B31</f>
        <v>265</v>
      </c>
      <c r="C34" s="10">
        <f t="shared" si="3"/>
        <v>223</v>
      </c>
      <c r="D34" s="10">
        <f t="shared" si="3"/>
        <v>233</v>
      </c>
      <c r="E34" s="10">
        <f t="shared" si="3"/>
        <v>198</v>
      </c>
      <c r="F34" s="10">
        <f t="shared" si="3"/>
        <v>128</v>
      </c>
      <c r="G34" s="10">
        <f t="shared" si="3"/>
        <v>61</v>
      </c>
      <c r="H34" s="10" t="s">
        <v>40</v>
      </c>
      <c r="I34" s="10">
        <f>SUM(B34:H34)</f>
        <v>1108</v>
      </c>
    </row>
    <row r="36" spans="1:103">
      <c r="A36" t="s">
        <v>39</v>
      </c>
    </row>
    <row r="37" spans="1:103" ht="15.75" thickBot="1"/>
    <row r="38" spans="1:103" ht="16.5" thickTop="1">
      <c r="A38" s="52" t="s">
        <v>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4"/>
    </row>
    <row r="39" spans="1:103" ht="15.75">
      <c r="A39" s="58" t="s">
        <v>19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60"/>
    </row>
    <row r="40" spans="1:103" ht="15.75">
      <c r="A40" s="58" t="s">
        <v>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60"/>
    </row>
    <row r="41" spans="1:103" ht="15.75">
      <c r="A41" s="58" t="s">
        <v>20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60"/>
    </row>
    <row r="42" spans="1:103" ht="16.5" thickBot="1">
      <c r="A42" s="49" t="s">
        <v>21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1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11">
        <v>2017</v>
      </c>
      <c r="B44" s="12"/>
      <c r="C44" s="12"/>
      <c r="D44" s="2">
        <v>3</v>
      </c>
      <c r="E44" s="2">
        <v>35</v>
      </c>
      <c r="F44" s="2">
        <v>37</v>
      </c>
      <c r="G44" s="2">
        <v>8</v>
      </c>
      <c r="H44" s="4"/>
      <c r="I44" s="5">
        <f>SUM(D44:H44)</f>
        <v>83</v>
      </c>
    </row>
    <row r="45" spans="1:103" ht="17.25" thickTop="1" thickBot="1">
      <c r="A45" t="s">
        <v>14</v>
      </c>
      <c r="B45" s="4"/>
      <c r="C45" s="4"/>
      <c r="D45" s="2">
        <v>3</v>
      </c>
      <c r="E45" s="2">
        <v>35</v>
      </c>
      <c r="F45" s="2">
        <v>37</v>
      </c>
      <c r="G45" s="2">
        <v>8</v>
      </c>
      <c r="H45" s="4"/>
      <c r="I45" s="5">
        <f>SUM(D45:H45)</f>
        <v>83</v>
      </c>
    </row>
    <row r="46" spans="1:103" ht="17.25" thickTop="1" thickBot="1">
      <c r="A46" t="s">
        <v>15</v>
      </c>
      <c r="B46" s="4"/>
      <c r="C46" s="4"/>
      <c r="D46" s="13">
        <v>304</v>
      </c>
      <c r="E46" s="14">
        <v>311</v>
      </c>
      <c r="F46" s="14">
        <v>308</v>
      </c>
      <c r="G46" s="13">
        <v>300</v>
      </c>
      <c r="H46" s="4"/>
      <c r="I46" s="4">
        <f>SUM(D46:H46)</f>
        <v>1223</v>
      </c>
    </row>
    <row r="47" spans="1:103" ht="15.75" thickTop="1">
      <c r="A47" t="s">
        <v>16</v>
      </c>
      <c r="B47" s="15"/>
      <c r="C47" s="15"/>
      <c r="D47" s="6">
        <f>D45/D46*100</f>
        <v>0.98684210526315785</v>
      </c>
      <c r="E47" s="6">
        <f t="shared" ref="E47:I47" si="4">E45/E46*100</f>
        <v>11.254019292604502</v>
      </c>
      <c r="F47" s="6">
        <f t="shared" si="4"/>
        <v>12.012987012987013</v>
      </c>
      <c r="G47" s="6">
        <f t="shared" si="4"/>
        <v>2.666666666666667</v>
      </c>
      <c r="H47" s="16"/>
      <c r="I47" s="6">
        <f t="shared" si="4"/>
        <v>6.7865903515944401</v>
      </c>
    </row>
    <row r="48" spans="1:103">
      <c r="A48" t="s">
        <v>17</v>
      </c>
      <c r="B48" s="10"/>
      <c r="C48" s="10"/>
      <c r="D48" s="4">
        <f>D46-D45</f>
        <v>301</v>
      </c>
      <c r="E48" s="4">
        <f t="shared" ref="E48:I48" si="5">E46-E45</f>
        <v>276</v>
      </c>
      <c r="F48" s="4">
        <f t="shared" si="5"/>
        <v>271</v>
      </c>
      <c r="G48" s="4">
        <f t="shared" si="5"/>
        <v>292</v>
      </c>
      <c r="H48" s="4"/>
      <c r="I48" s="4">
        <f t="shared" si="5"/>
        <v>1140</v>
      </c>
    </row>
    <row r="50" spans="1:1">
      <c r="A50" t="s">
        <v>39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Y50"/>
  <sheetViews>
    <sheetView topLeftCell="A16" workbookViewId="0">
      <selection activeCell="N29" sqref="N29"/>
    </sheetView>
  </sheetViews>
  <sheetFormatPr defaultRowHeight="15"/>
  <cols>
    <col min="1" max="1" width="27.28515625" customWidth="1"/>
    <col min="9" max="9" width="10" customWidth="1"/>
  </cols>
  <sheetData>
    <row r="1" spans="1:103" ht="15.75" thickBot="1">
      <c r="A1" t="s">
        <v>29</v>
      </c>
    </row>
    <row r="2" spans="1:103" ht="16.5" customHeight="1" thickTop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4"/>
    </row>
    <row r="3" spans="1:103" ht="15.75" customHeight="1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60"/>
    </row>
    <row r="4" spans="1:103" ht="15.75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60"/>
    </row>
    <row r="5" spans="1:103" ht="15.75" customHeight="1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60"/>
    </row>
    <row r="6" spans="1:103" ht="16.5" thickBot="1">
      <c r="A6" s="49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1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14</v>
      </c>
      <c r="B9" s="2">
        <v>0</v>
      </c>
      <c r="C9" s="2">
        <v>0</v>
      </c>
      <c r="D9" s="2">
        <v>217</v>
      </c>
      <c r="E9" s="2">
        <v>218</v>
      </c>
      <c r="F9" s="2">
        <v>215</v>
      </c>
      <c r="G9" s="2">
        <v>0</v>
      </c>
      <c r="H9" s="2">
        <v>0</v>
      </c>
      <c r="I9" s="3">
        <f>SUM(B9:H9)</f>
        <v>650</v>
      </c>
    </row>
    <row r="10" spans="1:103" ht="17.25" thickTop="1" thickBot="1">
      <c r="A10" s="1">
        <v>2015</v>
      </c>
      <c r="B10" s="2">
        <v>214</v>
      </c>
      <c r="C10" s="2">
        <v>198</v>
      </c>
      <c r="D10" s="2">
        <v>112</v>
      </c>
      <c r="E10" s="2">
        <v>101</v>
      </c>
      <c r="F10" s="2">
        <v>44</v>
      </c>
      <c r="G10" s="2">
        <v>0</v>
      </c>
      <c r="H10" s="2">
        <v>0</v>
      </c>
      <c r="I10" s="3">
        <f>SUM(B10:H10)</f>
        <v>669</v>
      </c>
    </row>
    <row r="11" spans="1:103" ht="17.25" thickTop="1" thickBot="1">
      <c r="A11" s="1">
        <v>2016</v>
      </c>
      <c r="B11" s="2">
        <v>69</v>
      </c>
      <c r="C11" s="2">
        <v>8</v>
      </c>
      <c r="D11" s="2">
        <v>4</v>
      </c>
      <c r="E11" s="2">
        <v>0</v>
      </c>
      <c r="F11" s="2">
        <v>1</v>
      </c>
      <c r="G11" s="2">
        <v>2</v>
      </c>
      <c r="H11" s="2">
        <v>0</v>
      </c>
      <c r="I11" s="3">
        <f>SUM(B11:H11)</f>
        <v>84</v>
      </c>
    </row>
    <row r="12" spans="1:103" ht="17.25" thickTop="1" thickBot="1">
      <c r="A12" s="1">
        <v>2017</v>
      </c>
      <c r="B12" s="2">
        <v>48</v>
      </c>
      <c r="C12" s="2">
        <v>29</v>
      </c>
      <c r="D12" s="2">
        <v>8</v>
      </c>
      <c r="E12" s="2">
        <v>8</v>
      </c>
      <c r="F12" s="2">
        <v>6</v>
      </c>
      <c r="G12" s="2">
        <v>0</v>
      </c>
      <c r="H12" s="2">
        <v>0</v>
      </c>
      <c r="I12" s="3">
        <f>SUM(B12:H12)</f>
        <v>99</v>
      </c>
    </row>
    <row r="13" spans="1:103" ht="15.75" thickTop="1">
      <c r="A13" t="s">
        <v>14</v>
      </c>
      <c r="B13" s="4">
        <f>B12</f>
        <v>48</v>
      </c>
      <c r="C13" s="4">
        <f>C12+B11</f>
        <v>98</v>
      </c>
      <c r="D13" s="4">
        <f>D12+C11+B10</f>
        <v>230</v>
      </c>
      <c r="E13" s="4">
        <f>E12+D11+C10+B9</f>
        <v>210</v>
      </c>
      <c r="F13" s="4">
        <f>F12+E11+D10+C9+B8</f>
        <v>118</v>
      </c>
      <c r="G13" s="4">
        <f>G12+F11+E10+D9+C8</f>
        <v>319</v>
      </c>
      <c r="H13" s="4">
        <f>H12+G11+F10+E9+D8</f>
        <v>264</v>
      </c>
      <c r="I13" s="5">
        <f>B13+C13+D13+E13+F13+G13+H13</f>
        <v>1287</v>
      </c>
    </row>
    <row r="14" spans="1:103">
      <c r="A14" t="s">
        <v>15</v>
      </c>
      <c r="B14" s="4">
        <v>205</v>
      </c>
      <c r="C14" s="4">
        <v>211</v>
      </c>
      <c r="D14" s="4">
        <v>217</v>
      </c>
      <c r="E14" s="4">
        <v>218</v>
      </c>
      <c r="F14" s="4">
        <v>213</v>
      </c>
      <c r="G14" s="4">
        <v>204</v>
      </c>
      <c r="H14" s="4">
        <v>195</v>
      </c>
      <c r="I14" s="4">
        <v>1463</v>
      </c>
    </row>
    <row r="15" spans="1:103">
      <c r="A15" t="s">
        <v>16</v>
      </c>
      <c r="B15" s="6">
        <f t="shared" ref="B15:I15" si="0">B13/B14*100</f>
        <v>23.414634146341466</v>
      </c>
      <c r="C15" s="6">
        <f t="shared" si="0"/>
        <v>46.445497630331758</v>
      </c>
      <c r="D15" s="7">
        <f t="shared" si="0"/>
        <v>105.99078341013825</v>
      </c>
      <c r="E15" s="7">
        <f t="shared" si="0"/>
        <v>96.330275229357795</v>
      </c>
      <c r="F15" s="6">
        <f t="shared" si="0"/>
        <v>55.399061032863848</v>
      </c>
      <c r="G15" s="7">
        <f t="shared" si="0"/>
        <v>156.37254901960785</v>
      </c>
      <c r="H15" s="7">
        <f t="shared" si="0"/>
        <v>135.38461538461539</v>
      </c>
      <c r="I15" s="7">
        <f t="shared" si="0"/>
        <v>87.969924812030072</v>
      </c>
    </row>
    <row r="16" spans="1:103">
      <c r="A16" t="s">
        <v>17</v>
      </c>
      <c r="B16" s="9">
        <f t="shared" ref="B16:I16" si="1">B14-B13</f>
        <v>157</v>
      </c>
      <c r="C16" s="9">
        <f t="shared" si="1"/>
        <v>113</v>
      </c>
      <c r="D16" s="9">
        <v>0</v>
      </c>
      <c r="E16" s="9">
        <f>E14-E13</f>
        <v>8</v>
      </c>
      <c r="F16" s="9">
        <f>F14-F13</f>
        <v>95</v>
      </c>
      <c r="G16" s="9" t="s">
        <v>40</v>
      </c>
      <c r="H16" s="9" t="s">
        <v>40</v>
      </c>
      <c r="I16" s="9">
        <f>SUM(B16:H16)</f>
        <v>373</v>
      </c>
    </row>
    <row r="18" spans="1:103">
      <c r="A18" t="s">
        <v>39</v>
      </c>
    </row>
    <row r="19" spans="1:103" ht="15.75" thickBot="1"/>
    <row r="20" spans="1:103" ht="16.5" customHeight="1" thickTop="1">
      <c r="A20" s="52" t="s">
        <v>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4"/>
    </row>
    <row r="21" spans="1:103" ht="15.75" customHeight="1">
      <c r="A21" s="58" t="s">
        <v>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60"/>
    </row>
    <row r="22" spans="1:103" ht="15.75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60"/>
    </row>
    <row r="23" spans="1:103" ht="15.75" customHeight="1">
      <c r="A23" s="58" t="s">
        <v>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60"/>
    </row>
    <row r="24" spans="1:103" ht="16.5" thickBot="1">
      <c r="A24" s="49" t="s">
        <v>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1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/>
      <c r="C26" s="2"/>
      <c r="D26" s="2"/>
      <c r="E26" s="2"/>
      <c r="F26" s="2"/>
      <c r="G26" s="2"/>
      <c r="H26" s="2"/>
      <c r="I26" s="2"/>
    </row>
    <row r="27" spans="1:103" ht="17.25" thickTop="1" thickBot="1">
      <c r="A27" s="1">
        <v>2014</v>
      </c>
      <c r="B27" s="2">
        <v>0</v>
      </c>
      <c r="C27" s="2">
        <v>0</v>
      </c>
      <c r="D27" s="2">
        <v>296</v>
      </c>
      <c r="E27" s="2">
        <v>295</v>
      </c>
      <c r="F27" s="2">
        <v>314</v>
      </c>
      <c r="G27" s="2">
        <v>0</v>
      </c>
      <c r="H27" s="2">
        <v>0</v>
      </c>
      <c r="I27" s="2">
        <v>905</v>
      </c>
    </row>
    <row r="28" spans="1:103" ht="17.25" thickTop="1" thickBot="1">
      <c r="A28" s="1">
        <v>2015</v>
      </c>
      <c r="B28" s="2">
        <v>276</v>
      </c>
      <c r="C28" s="2">
        <v>202</v>
      </c>
      <c r="D28" s="2">
        <v>101</v>
      </c>
      <c r="E28" s="2">
        <v>98</v>
      </c>
      <c r="F28" s="2">
        <v>40</v>
      </c>
      <c r="G28" s="2">
        <v>0</v>
      </c>
      <c r="H28" s="2">
        <v>0</v>
      </c>
      <c r="I28" s="2">
        <v>717</v>
      </c>
    </row>
    <row r="29" spans="1:103" ht="17.25" thickTop="1" thickBot="1">
      <c r="A29" s="1">
        <v>2016</v>
      </c>
      <c r="B29" s="2">
        <v>33</v>
      </c>
      <c r="C29" s="2">
        <v>38</v>
      </c>
      <c r="D29" s="2">
        <v>10</v>
      </c>
      <c r="E29" s="2">
        <v>9</v>
      </c>
      <c r="F29" s="2">
        <v>4</v>
      </c>
      <c r="G29" s="2">
        <v>5</v>
      </c>
      <c r="H29" s="2">
        <v>1</v>
      </c>
      <c r="I29" s="2">
        <v>100</v>
      </c>
    </row>
    <row r="30" spans="1:103" ht="17.25" thickTop="1" thickBot="1">
      <c r="A30" s="1">
        <v>2017</v>
      </c>
      <c r="B30" s="2">
        <v>20</v>
      </c>
      <c r="C30" s="2">
        <v>50</v>
      </c>
      <c r="D30" s="2">
        <v>7</v>
      </c>
      <c r="E30" s="2">
        <v>3</v>
      </c>
      <c r="F30" s="2">
        <v>2</v>
      </c>
      <c r="G30" s="2">
        <v>1</v>
      </c>
      <c r="H30" s="2">
        <v>0</v>
      </c>
      <c r="I30" s="2">
        <v>83</v>
      </c>
    </row>
    <row r="31" spans="1:103" ht="15.75" thickTop="1">
      <c r="A31" t="s">
        <v>14</v>
      </c>
      <c r="B31" s="4">
        <f>B30</f>
        <v>20</v>
      </c>
      <c r="C31" s="4">
        <f>C30+B29</f>
        <v>83</v>
      </c>
      <c r="D31" s="4">
        <f>D30+C29+B28</f>
        <v>321</v>
      </c>
      <c r="E31" s="4">
        <f>E30+D29+C28+B27</f>
        <v>215</v>
      </c>
      <c r="F31" s="4">
        <f>F30+E29+D28+C27+B26</f>
        <v>112</v>
      </c>
      <c r="G31" s="4">
        <f>G30+F29+E28+D27+C26</f>
        <v>399</v>
      </c>
      <c r="H31" s="4">
        <f>H30+G29+F28+E27+D26</f>
        <v>340</v>
      </c>
      <c r="I31" s="5">
        <f>B31+C31+D31+E31+F31+G31+H31</f>
        <v>1490</v>
      </c>
    </row>
    <row r="32" spans="1:103">
      <c r="A32" t="s">
        <v>15</v>
      </c>
      <c r="B32" s="4">
        <v>205</v>
      </c>
      <c r="C32" s="4">
        <v>211</v>
      </c>
      <c r="D32" s="4">
        <v>217</v>
      </c>
      <c r="E32" s="4">
        <v>218</v>
      </c>
      <c r="F32" s="4">
        <v>213</v>
      </c>
      <c r="G32" s="4">
        <v>204</v>
      </c>
      <c r="H32" s="4">
        <v>195</v>
      </c>
      <c r="I32" s="4">
        <v>1463</v>
      </c>
    </row>
    <row r="33" spans="1:103">
      <c r="A33" t="s">
        <v>16</v>
      </c>
      <c r="B33" s="6">
        <f t="shared" ref="B33:I33" si="2">B31/B32*100</f>
        <v>9.7560975609756095</v>
      </c>
      <c r="C33" s="6">
        <f t="shared" si="2"/>
        <v>39.33649289099526</v>
      </c>
      <c r="D33" s="7">
        <f t="shared" si="2"/>
        <v>147.92626728110599</v>
      </c>
      <c r="E33" s="7">
        <f t="shared" si="2"/>
        <v>98.623853211009177</v>
      </c>
      <c r="F33" s="6">
        <f t="shared" si="2"/>
        <v>52.582159624413151</v>
      </c>
      <c r="G33" s="7">
        <f t="shared" si="2"/>
        <v>195.58823529411765</v>
      </c>
      <c r="H33" s="7">
        <f t="shared" si="2"/>
        <v>174.35897435897436</v>
      </c>
      <c r="I33" s="7">
        <f t="shared" si="2"/>
        <v>101.84552289815447</v>
      </c>
    </row>
    <row r="34" spans="1:103">
      <c r="A34" t="s">
        <v>17</v>
      </c>
      <c r="B34" s="10">
        <f t="shared" ref="B34:I34" si="3">B32-B31</f>
        <v>185</v>
      </c>
      <c r="C34" s="10">
        <f t="shared" si="3"/>
        <v>128</v>
      </c>
      <c r="D34" s="10" t="s">
        <v>40</v>
      </c>
      <c r="E34" s="10">
        <f t="shared" si="3"/>
        <v>3</v>
      </c>
      <c r="F34" s="10">
        <f t="shared" si="3"/>
        <v>101</v>
      </c>
      <c r="G34" s="10" t="s">
        <v>40</v>
      </c>
      <c r="H34" s="10" t="s">
        <v>40</v>
      </c>
      <c r="I34" s="10">
        <f>SUM(B34:H34)</f>
        <v>417</v>
      </c>
    </row>
    <row r="36" spans="1:103">
      <c r="A36" t="s">
        <v>39</v>
      </c>
    </row>
    <row r="37" spans="1:103" ht="15.75" thickBot="1"/>
    <row r="38" spans="1:103" ht="16.5" customHeight="1" thickTop="1">
      <c r="A38" s="52" t="s">
        <v>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4"/>
    </row>
    <row r="39" spans="1:103" ht="15.75" customHeight="1">
      <c r="A39" s="58" t="s">
        <v>19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60"/>
    </row>
    <row r="40" spans="1:103" ht="15.75">
      <c r="A40" s="58" t="s">
        <v>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60"/>
    </row>
    <row r="41" spans="1:103" ht="15.75" customHeight="1">
      <c r="A41" s="58" t="s">
        <v>20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60"/>
    </row>
    <row r="42" spans="1:103" ht="16.5" thickBot="1">
      <c r="A42" s="49" t="s">
        <v>21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1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11">
        <v>2017</v>
      </c>
      <c r="B44" s="12"/>
      <c r="C44" s="12"/>
      <c r="D44" s="37">
        <v>28</v>
      </c>
      <c r="E44" s="37">
        <v>95</v>
      </c>
      <c r="F44" s="37">
        <v>71</v>
      </c>
      <c r="G44" s="37">
        <v>8</v>
      </c>
      <c r="H44" s="4"/>
      <c r="I44" s="5">
        <f>SUM(D44:H44)</f>
        <v>202</v>
      </c>
    </row>
    <row r="45" spans="1:103" ht="17.25" thickTop="1" thickBot="1">
      <c r="A45" t="s">
        <v>14</v>
      </c>
      <c r="B45" s="4"/>
      <c r="C45" s="4"/>
      <c r="D45" s="37">
        <v>28</v>
      </c>
      <c r="E45" s="38">
        <v>95</v>
      </c>
      <c r="F45" s="38">
        <v>71</v>
      </c>
      <c r="G45" s="37">
        <v>8</v>
      </c>
      <c r="H45" s="4"/>
      <c r="I45" s="5">
        <f>SUM(D45:H45)</f>
        <v>202</v>
      </c>
    </row>
    <row r="46" spans="1:103" ht="17.25" thickTop="1" thickBot="1">
      <c r="A46" t="s">
        <v>15</v>
      </c>
      <c r="B46" s="4"/>
      <c r="C46" s="4"/>
      <c r="D46" s="39">
        <v>215</v>
      </c>
      <c r="E46" s="40">
        <v>216</v>
      </c>
      <c r="F46" s="40">
        <v>213</v>
      </c>
      <c r="G46" s="41">
        <v>207</v>
      </c>
      <c r="H46" s="4"/>
      <c r="I46" s="4">
        <f>SUM(D46:H46)</f>
        <v>851</v>
      </c>
    </row>
    <row r="47" spans="1:103" ht="15.75" thickTop="1">
      <c r="A47" t="s">
        <v>16</v>
      </c>
      <c r="B47" s="15"/>
      <c r="C47" s="15"/>
      <c r="D47" s="6">
        <f>D45/D46*100</f>
        <v>13.023255813953488</v>
      </c>
      <c r="E47" s="6">
        <f t="shared" ref="E47:I47" si="4">E45/E46*100</f>
        <v>43.981481481481481</v>
      </c>
      <c r="F47" s="6">
        <f t="shared" si="4"/>
        <v>33.333333333333329</v>
      </c>
      <c r="G47" s="6">
        <f t="shared" si="4"/>
        <v>3.8647342995169081</v>
      </c>
      <c r="H47" s="16"/>
      <c r="I47" s="6">
        <f t="shared" si="4"/>
        <v>23.736780258519389</v>
      </c>
    </row>
    <row r="48" spans="1:103">
      <c r="A48" t="s">
        <v>17</v>
      </c>
      <c r="B48" s="10"/>
      <c r="C48" s="10"/>
      <c r="D48" s="4">
        <f>D46-D45</f>
        <v>187</v>
      </c>
      <c r="E48" s="4">
        <f t="shared" ref="E48:I48" si="5">E46-E45</f>
        <v>121</v>
      </c>
      <c r="F48" s="4">
        <f t="shared" si="5"/>
        <v>142</v>
      </c>
      <c r="G48" s="4">
        <f t="shared" si="5"/>
        <v>199</v>
      </c>
      <c r="H48" s="4"/>
      <c r="I48" s="4">
        <f t="shared" si="5"/>
        <v>649</v>
      </c>
    </row>
    <row r="50" spans="1:1">
      <c r="A50" t="s">
        <v>39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Y50"/>
  <sheetViews>
    <sheetView topLeftCell="A13" workbookViewId="0">
      <selection activeCell="M30" sqref="M30"/>
    </sheetView>
  </sheetViews>
  <sheetFormatPr defaultRowHeight="15"/>
  <cols>
    <col min="1" max="1" width="30.7109375" customWidth="1"/>
  </cols>
  <sheetData>
    <row r="1" spans="1:103" ht="15.75" thickBot="1">
      <c r="A1" t="s">
        <v>30</v>
      </c>
    </row>
    <row r="2" spans="1:103" ht="16.5" thickTop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4"/>
    </row>
    <row r="3" spans="1:103" ht="15.75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60"/>
    </row>
    <row r="4" spans="1:103" ht="15.75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60"/>
    </row>
    <row r="5" spans="1:103" ht="15.75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60"/>
    </row>
    <row r="6" spans="1:103" ht="16.5" thickBot="1">
      <c r="A6" s="49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1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0</v>
      </c>
      <c r="D9" s="2">
        <v>351</v>
      </c>
      <c r="E9" s="2">
        <v>264</v>
      </c>
      <c r="F9" s="2">
        <v>252</v>
      </c>
      <c r="G9" s="2">
        <v>1</v>
      </c>
      <c r="H9" s="2">
        <v>0</v>
      </c>
      <c r="I9" s="3">
        <v>0</v>
      </c>
    </row>
    <row r="10" spans="1:103" ht="17.25" thickTop="1" thickBot="1">
      <c r="A10" s="1">
        <v>2015</v>
      </c>
      <c r="B10" s="2">
        <v>259</v>
      </c>
      <c r="C10" s="2">
        <v>182</v>
      </c>
      <c r="D10" s="2">
        <v>122</v>
      </c>
      <c r="E10" s="2">
        <v>19</v>
      </c>
      <c r="F10" s="2">
        <v>3</v>
      </c>
      <c r="G10" s="2">
        <v>0</v>
      </c>
      <c r="H10" s="2">
        <v>0</v>
      </c>
      <c r="I10" s="3">
        <v>0</v>
      </c>
    </row>
    <row r="11" spans="1:103" ht="17.25" thickTop="1" thickBot="1">
      <c r="A11" s="1">
        <v>2016</v>
      </c>
      <c r="B11" s="2">
        <v>198</v>
      </c>
      <c r="C11" s="2">
        <v>23</v>
      </c>
      <c r="D11" s="2">
        <v>5</v>
      </c>
      <c r="E11" s="2">
        <v>5</v>
      </c>
      <c r="F11" s="2">
        <v>4</v>
      </c>
      <c r="G11" s="2">
        <v>1</v>
      </c>
      <c r="H11" s="2">
        <v>0</v>
      </c>
      <c r="I11" s="3">
        <v>0</v>
      </c>
    </row>
    <row r="12" spans="1:103" ht="17.25" thickTop="1" thickBot="1">
      <c r="A12" s="1">
        <v>2017</v>
      </c>
      <c r="B12" s="2">
        <v>111</v>
      </c>
      <c r="C12" s="2">
        <v>16</v>
      </c>
      <c r="D12" s="2">
        <v>0</v>
      </c>
      <c r="E12" s="2">
        <v>2</v>
      </c>
      <c r="F12" s="2">
        <v>6</v>
      </c>
      <c r="G12" s="2">
        <v>1</v>
      </c>
      <c r="H12" s="2">
        <v>0</v>
      </c>
      <c r="I12" s="3">
        <v>0</v>
      </c>
    </row>
    <row r="13" spans="1:103" ht="15.75" thickTop="1">
      <c r="A13" t="s">
        <v>14</v>
      </c>
      <c r="B13" s="4">
        <f>B12</f>
        <v>111</v>
      </c>
      <c r="C13" s="4">
        <f>C12+B11</f>
        <v>214</v>
      </c>
      <c r="D13" s="4">
        <f>D12+C11+B10</f>
        <v>282</v>
      </c>
      <c r="E13" s="4">
        <f>E12+D11+C10+B9</f>
        <v>189</v>
      </c>
      <c r="F13" s="4">
        <f>F12+E11+D10+C9+B8</f>
        <v>133</v>
      </c>
      <c r="G13" s="4">
        <f>G12+F11+E10+D9+C8</f>
        <v>375</v>
      </c>
      <c r="H13" s="4">
        <f>H12+G11+F10+E9+D8</f>
        <v>268</v>
      </c>
      <c r="I13" s="5">
        <f>B13+C13+D13+E13+F13+G13+H13</f>
        <v>1572</v>
      </c>
    </row>
    <row r="14" spans="1:103">
      <c r="A14" t="s">
        <v>15</v>
      </c>
      <c r="B14" s="4">
        <v>236</v>
      </c>
      <c r="C14" s="4">
        <v>238</v>
      </c>
      <c r="D14" s="4">
        <v>239</v>
      </c>
      <c r="E14" s="4">
        <v>241</v>
      </c>
      <c r="F14" s="4">
        <v>240</v>
      </c>
      <c r="G14" s="4">
        <v>240</v>
      </c>
      <c r="H14" s="4">
        <v>239</v>
      </c>
      <c r="I14" s="4">
        <v>1673</v>
      </c>
    </row>
    <row r="15" spans="1:103">
      <c r="A15" t="s">
        <v>16</v>
      </c>
      <c r="B15" s="6">
        <f t="shared" ref="B15:I15" si="0">B13/B14*100</f>
        <v>47.033898305084747</v>
      </c>
      <c r="C15" s="6">
        <f t="shared" si="0"/>
        <v>89.915966386554629</v>
      </c>
      <c r="D15" s="7">
        <f t="shared" si="0"/>
        <v>117.99163179916319</v>
      </c>
      <c r="E15" s="6">
        <f t="shared" si="0"/>
        <v>78.423236514522827</v>
      </c>
      <c r="F15" s="6">
        <f t="shared" si="0"/>
        <v>55.416666666666671</v>
      </c>
      <c r="G15" s="7">
        <f t="shared" si="0"/>
        <v>156.25</v>
      </c>
      <c r="H15" s="7">
        <f t="shared" si="0"/>
        <v>112.13389121338912</v>
      </c>
      <c r="I15" s="7">
        <f t="shared" si="0"/>
        <v>93.962940824865512</v>
      </c>
    </row>
    <row r="16" spans="1:103">
      <c r="A16" t="s">
        <v>17</v>
      </c>
      <c r="B16" s="9">
        <f t="shared" ref="B16:I16" si="1">B14-B13</f>
        <v>125</v>
      </c>
      <c r="C16" s="9">
        <f t="shared" si="1"/>
        <v>24</v>
      </c>
      <c r="D16" s="9">
        <v>0</v>
      </c>
      <c r="E16" s="9">
        <f>E14-E13</f>
        <v>52</v>
      </c>
      <c r="F16" s="9">
        <f>F14-F13</f>
        <v>107</v>
      </c>
      <c r="G16" s="9" t="s">
        <v>40</v>
      </c>
      <c r="H16" s="9" t="s">
        <v>40</v>
      </c>
      <c r="I16" s="9">
        <f>SUM(B16:H16)</f>
        <v>308</v>
      </c>
    </row>
    <row r="18" spans="1:103">
      <c r="A18" t="s">
        <v>39</v>
      </c>
    </row>
    <row r="19" spans="1:103" ht="15.75" thickBot="1"/>
    <row r="20" spans="1:103" ht="16.5" thickTop="1">
      <c r="A20" s="52" t="s">
        <v>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4"/>
    </row>
    <row r="21" spans="1:103" ht="15.75">
      <c r="A21" s="58" t="s">
        <v>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60"/>
    </row>
    <row r="22" spans="1:103" ht="15.75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60"/>
    </row>
    <row r="23" spans="1:103" ht="15.75">
      <c r="A23" s="58" t="s">
        <v>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60"/>
    </row>
    <row r="24" spans="1:103" ht="16.5" thickBot="1">
      <c r="A24" s="49" t="s">
        <v>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1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125</v>
      </c>
      <c r="E27" s="2">
        <v>221</v>
      </c>
      <c r="F27" s="2">
        <v>212</v>
      </c>
      <c r="G27" s="2">
        <v>66</v>
      </c>
      <c r="H27" s="2">
        <v>0</v>
      </c>
      <c r="I27" s="2">
        <v>624</v>
      </c>
    </row>
    <row r="28" spans="1:103" ht="17.25" thickTop="1" thickBot="1">
      <c r="A28" s="1">
        <v>2015</v>
      </c>
      <c r="B28" s="2">
        <v>76</v>
      </c>
      <c r="C28" s="2">
        <v>172</v>
      </c>
      <c r="D28" s="2">
        <v>208</v>
      </c>
      <c r="E28" s="2">
        <v>46</v>
      </c>
      <c r="F28" s="2">
        <v>13</v>
      </c>
      <c r="G28" s="2">
        <v>10</v>
      </c>
      <c r="H28" s="2">
        <v>2</v>
      </c>
      <c r="I28" s="2">
        <v>527</v>
      </c>
    </row>
    <row r="29" spans="1:103" ht="17.25" thickTop="1" thickBot="1">
      <c r="A29" s="1">
        <v>2016</v>
      </c>
      <c r="B29" s="2">
        <v>84</v>
      </c>
      <c r="C29" s="2">
        <v>53</v>
      </c>
      <c r="D29" s="2">
        <v>31</v>
      </c>
      <c r="E29" s="2">
        <v>31</v>
      </c>
      <c r="F29" s="2">
        <v>6</v>
      </c>
      <c r="G29" s="2">
        <v>2</v>
      </c>
      <c r="H29" s="2">
        <v>0</v>
      </c>
      <c r="I29" s="2">
        <v>207</v>
      </c>
    </row>
    <row r="30" spans="1:103" ht="17.25" thickTop="1" thickBot="1">
      <c r="A30" s="1">
        <v>2017</v>
      </c>
      <c r="B30" s="2">
        <v>73</v>
      </c>
      <c r="C30" s="2">
        <v>47</v>
      </c>
      <c r="D30" s="2">
        <v>4</v>
      </c>
      <c r="E30" s="2">
        <v>5</v>
      </c>
      <c r="F30" s="2">
        <v>15</v>
      </c>
      <c r="G30" s="2">
        <v>5</v>
      </c>
      <c r="H30" s="2">
        <v>0</v>
      </c>
      <c r="I30" s="2">
        <v>149</v>
      </c>
    </row>
    <row r="31" spans="1:103" ht="15.75" thickTop="1">
      <c r="A31" t="s">
        <v>14</v>
      </c>
      <c r="B31" s="4">
        <f>B30</f>
        <v>73</v>
      </c>
      <c r="C31" s="4">
        <f>C30+B29</f>
        <v>131</v>
      </c>
      <c r="D31" s="4">
        <f>D30+C29+B28</f>
        <v>133</v>
      </c>
      <c r="E31" s="4">
        <f>E30+D29+C28+B27</f>
        <v>208</v>
      </c>
      <c r="F31" s="4">
        <f>F30+E29+D28+C27+B26</f>
        <v>254</v>
      </c>
      <c r="G31" s="4">
        <f>G30+F29+E28+D27+C26</f>
        <v>182</v>
      </c>
      <c r="H31" s="4">
        <f>H30+G29+F28+E27+D26</f>
        <v>236</v>
      </c>
      <c r="I31" s="5">
        <f>B31+C31+D31+E31+F31+G31+H31</f>
        <v>1217</v>
      </c>
    </row>
    <row r="32" spans="1:103">
      <c r="A32" t="s">
        <v>15</v>
      </c>
      <c r="B32" s="4">
        <v>236</v>
      </c>
      <c r="C32" s="4">
        <v>238</v>
      </c>
      <c r="D32" s="4">
        <v>239</v>
      </c>
      <c r="E32" s="4">
        <v>241</v>
      </c>
      <c r="F32" s="4">
        <v>240</v>
      </c>
      <c r="G32" s="4">
        <v>240</v>
      </c>
      <c r="H32" s="4">
        <v>239</v>
      </c>
      <c r="I32" s="4">
        <v>1673</v>
      </c>
    </row>
    <row r="33" spans="1:103">
      <c r="A33" t="s">
        <v>16</v>
      </c>
      <c r="B33" s="6">
        <f t="shared" ref="B33:I33" si="2">B31/B32*100</f>
        <v>30.932203389830509</v>
      </c>
      <c r="C33" s="6">
        <f t="shared" si="2"/>
        <v>55.042016806722692</v>
      </c>
      <c r="D33" s="6">
        <f t="shared" si="2"/>
        <v>55.648535564853553</v>
      </c>
      <c r="E33" s="7">
        <f t="shared" si="2"/>
        <v>86.30705394190872</v>
      </c>
      <c r="F33" s="7">
        <f t="shared" si="2"/>
        <v>105.83333333333333</v>
      </c>
      <c r="G33" s="6">
        <f t="shared" si="2"/>
        <v>75.833333333333329</v>
      </c>
      <c r="H33" s="7">
        <f t="shared" si="2"/>
        <v>98.744769874476987</v>
      </c>
      <c r="I33" s="6">
        <f t="shared" si="2"/>
        <v>72.743574417214589</v>
      </c>
    </row>
    <row r="34" spans="1:103">
      <c r="A34" t="s">
        <v>17</v>
      </c>
      <c r="B34" s="10">
        <f t="shared" ref="B34:I34" si="3">B32-B31</f>
        <v>163</v>
      </c>
      <c r="C34" s="10">
        <f t="shared" si="3"/>
        <v>107</v>
      </c>
      <c r="D34" s="10">
        <f t="shared" si="3"/>
        <v>106</v>
      </c>
      <c r="E34" s="10">
        <f t="shared" si="3"/>
        <v>33</v>
      </c>
      <c r="F34" s="10" t="s">
        <v>40</v>
      </c>
      <c r="G34" s="10">
        <f t="shared" si="3"/>
        <v>58</v>
      </c>
      <c r="H34" s="10">
        <f t="shared" si="3"/>
        <v>3</v>
      </c>
      <c r="I34" s="10">
        <f>SUM(B34:H34)</f>
        <v>470</v>
      </c>
    </row>
    <row r="36" spans="1:103">
      <c r="A36" t="s">
        <v>39</v>
      </c>
    </row>
    <row r="37" spans="1:103" ht="15.75" thickBot="1"/>
    <row r="38" spans="1:103" ht="16.5" thickTop="1">
      <c r="A38" s="52" t="s">
        <v>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4"/>
    </row>
    <row r="39" spans="1:103" ht="15.75">
      <c r="A39" s="58" t="s">
        <v>19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60"/>
    </row>
    <row r="40" spans="1:103" ht="15.75">
      <c r="A40" s="58" t="s">
        <v>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60"/>
    </row>
    <row r="41" spans="1:103" ht="15.75">
      <c r="A41" s="58" t="s">
        <v>20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60"/>
    </row>
    <row r="42" spans="1:103" ht="16.5" thickBot="1">
      <c r="A42" s="49" t="s">
        <v>21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1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11">
        <v>2017</v>
      </c>
      <c r="B44" s="12"/>
      <c r="C44" s="12"/>
      <c r="D44" s="37">
        <v>30</v>
      </c>
      <c r="E44" s="37">
        <v>191</v>
      </c>
      <c r="F44" s="37">
        <v>151</v>
      </c>
      <c r="G44" s="37">
        <v>9</v>
      </c>
      <c r="H44" s="4"/>
      <c r="I44" s="5">
        <f>SUM(D44:H44)</f>
        <v>381</v>
      </c>
    </row>
    <row r="45" spans="1:103" ht="17.25" thickTop="1" thickBot="1">
      <c r="A45" t="s">
        <v>14</v>
      </c>
      <c r="B45" s="4"/>
      <c r="C45" s="4"/>
      <c r="D45" s="37">
        <v>30</v>
      </c>
      <c r="E45" s="38">
        <v>191</v>
      </c>
      <c r="F45" s="38">
        <v>151</v>
      </c>
      <c r="G45" s="38">
        <v>9</v>
      </c>
      <c r="H45" s="4"/>
      <c r="I45" s="5">
        <f>SUM(D45:H45)</f>
        <v>381</v>
      </c>
    </row>
    <row r="46" spans="1:103" ht="17.25" thickTop="1" thickBot="1">
      <c r="A46" t="s">
        <v>15</v>
      </c>
      <c r="B46" s="4"/>
      <c r="C46" s="4"/>
      <c r="D46" s="42">
        <v>249</v>
      </c>
      <c r="E46" s="40">
        <v>253</v>
      </c>
      <c r="F46" s="40">
        <v>251</v>
      </c>
      <c r="G46" s="43">
        <v>247</v>
      </c>
      <c r="H46" s="4"/>
      <c r="I46" s="4">
        <f>SUM(D46:H46)</f>
        <v>1000</v>
      </c>
    </row>
    <row r="47" spans="1:103" ht="15.75" thickTop="1">
      <c r="A47" t="s">
        <v>16</v>
      </c>
      <c r="B47" s="15"/>
      <c r="C47" s="15"/>
      <c r="D47" s="6">
        <f>D45/D46*100</f>
        <v>12.048192771084338</v>
      </c>
      <c r="E47" s="6">
        <f t="shared" ref="E47:I47" si="4">E45/E46*100</f>
        <v>75.494071146245062</v>
      </c>
      <c r="F47" s="6">
        <f t="shared" si="4"/>
        <v>60.159362549800797</v>
      </c>
      <c r="G47" s="6">
        <f t="shared" si="4"/>
        <v>3.6437246963562751</v>
      </c>
      <c r="H47" s="16"/>
      <c r="I47" s="6">
        <f t="shared" si="4"/>
        <v>38.1</v>
      </c>
    </row>
    <row r="48" spans="1:103">
      <c r="A48" t="s">
        <v>17</v>
      </c>
      <c r="B48" s="10"/>
      <c r="C48" s="10"/>
      <c r="D48" s="4">
        <f>D46-D45</f>
        <v>219</v>
      </c>
      <c r="E48" s="4">
        <f t="shared" ref="E48:I48" si="5">E46-E45</f>
        <v>62</v>
      </c>
      <c r="F48" s="4">
        <f t="shared" si="5"/>
        <v>100</v>
      </c>
      <c r="G48" s="4">
        <f t="shared" si="5"/>
        <v>238</v>
      </c>
      <c r="H48" s="4"/>
      <c r="I48" s="4">
        <f t="shared" si="5"/>
        <v>619</v>
      </c>
    </row>
    <row r="50" spans="1:1">
      <c r="A50" t="s">
        <v>39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Y50"/>
  <sheetViews>
    <sheetView topLeftCell="A16" workbookViewId="0">
      <selection activeCell="B34" sqref="B34:I34"/>
    </sheetView>
  </sheetViews>
  <sheetFormatPr defaultRowHeight="15"/>
  <cols>
    <col min="1" max="1" width="21.140625" customWidth="1"/>
  </cols>
  <sheetData>
    <row r="1" spans="1:103" ht="15.75" thickBot="1">
      <c r="A1" t="s">
        <v>31</v>
      </c>
    </row>
    <row r="2" spans="1:103" ht="16.5" thickTop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4"/>
    </row>
    <row r="3" spans="1:103" ht="15.75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60"/>
    </row>
    <row r="4" spans="1:103" ht="15.75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60"/>
    </row>
    <row r="5" spans="1:103" ht="15.75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60"/>
    </row>
    <row r="6" spans="1:103" ht="16.5" thickBot="1">
      <c r="A6" s="49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1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0</v>
      </c>
      <c r="D9" s="2">
        <v>156</v>
      </c>
      <c r="E9" s="2">
        <v>140</v>
      </c>
      <c r="F9" s="2">
        <v>149</v>
      </c>
      <c r="G9" s="2">
        <v>0</v>
      </c>
      <c r="H9" s="2">
        <v>0</v>
      </c>
      <c r="I9" s="3">
        <f>SUM(B9:H9)</f>
        <v>445</v>
      </c>
    </row>
    <row r="10" spans="1:103" ht="17.25" thickTop="1" thickBot="1">
      <c r="A10" s="1">
        <v>2015</v>
      </c>
      <c r="B10" s="2">
        <v>171</v>
      </c>
      <c r="C10" s="2">
        <v>126</v>
      </c>
      <c r="D10" s="2">
        <v>120</v>
      </c>
      <c r="E10" s="2">
        <v>4</v>
      </c>
      <c r="F10" s="2">
        <v>15</v>
      </c>
      <c r="G10" s="2">
        <v>0</v>
      </c>
      <c r="H10" s="2">
        <v>0</v>
      </c>
      <c r="I10" s="3">
        <f>SUM(B10:H10)</f>
        <v>436</v>
      </c>
    </row>
    <row r="11" spans="1:103" ht="17.25" thickTop="1" thickBot="1">
      <c r="A11" s="1">
        <v>2016</v>
      </c>
      <c r="B11" s="2">
        <v>78</v>
      </c>
      <c r="C11" s="2">
        <v>20</v>
      </c>
      <c r="D11" s="2">
        <v>3</v>
      </c>
      <c r="E11" s="2">
        <v>1</v>
      </c>
      <c r="F11" s="2">
        <v>1</v>
      </c>
      <c r="G11" s="2">
        <v>0</v>
      </c>
      <c r="H11" s="2">
        <v>0</v>
      </c>
      <c r="I11" s="3">
        <f>SUM(B11:H11)</f>
        <v>103</v>
      </c>
    </row>
    <row r="12" spans="1:103" ht="17.25" thickTop="1" thickBot="1">
      <c r="A12" s="1">
        <v>2017</v>
      </c>
      <c r="B12" s="2">
        <v>47</v>
      </c>
      <c r="C12" s="2">
        <v>13</v>
      </c>
      <c r="D12" s="2">
        <v>4</v>
      </c>
      <c r="E12" s="2">
        <v>10</v>
      </c>
      <c r="F12" s="2">
        <v>22</v>
      </c>
      <c r="G12" s="30">
        <v>0</v>
      </c>
      <c r="H12" s="2">
        <v>0</v>
      </c>
      <c r="I12" s="3">
        <f>SUM(B12:H12)</f>
        <v>96</v>
      </c>
    </row>
    <row r="13" spans="1:103" ht="15.75" thickTop="1">
      <c r="A13" t="s">
        <v>14</v>
      </c>
      <c r="B13" s="4">
        <f>B12</f>
        <v>47</v>
      </c>
      <c r="C13" s="4">
        <f>C12+B11</f>
        <v>91</v>
      </c>
      <c r="D13" s="4">
        <f>D12+C11+B10</f>
        <v>195</v>
      </c>
      <c r="E13" s="4">
        <f>E12+D11+C10+B9</f>
        <v>139</v>
      </c>
      <c r="F13" s="4">
        <f>F12+E11+D10+C9+B8</f>
        <v>143</v>
      </c>
      <c r="G13" s="4">
        <f>G12+F11+E10+D9+C8</f>
        <v>161</v>
      </c>
      <c r="H13" s="4">
        <f>H12+G11+F10+E9+D8</f>
        <v>155</v>
      </c>
      <c r="I13" s="5">
        <f>B13+C13+D13+E13+F13+G13+H13</f>
        <v>931</v>
      </c>
    </row>
    <row r="14" spans="1:103">
      <c r="A14" t="s">
        <v>15</v>
      </c>
      <c r="B14" s="4">
        <v>137</v>
      </c>
      <c r="C14" s="4">
        <v>142</v>
      </c>
      <c r="D14" s="4">
        <v>147</v>
      </c>
      <c r="E14" s="4">
        <v>151</v>
      </c>
      <c r="F14" s="4">
        <v>153</v>
      </c>
      <c r="G14" s="4">
        <v>153</v>
      </c>
      <c r="H14" s="4">
        <v>154</v>
      </c>
      <c r="I14" s="4">
        <v>1037</v>
      </c>
    </row>
    <row r="15" spans="1:103">
      <c r="A15" t="s">
        <v>16</v>
      </c>
      <c r="B15" s="6">
        <f t="shared" ref="B15:I15" si="0">B13/B14*100</f>
        <v>34.306569343065696</v>
      </c>
      <c r="C15" s="6">
        <f t="shared" si="0"/>
        <v>64.08450704225352</v>
      </c>
      <c r="D15" s="7">
        <f t="shared" si="0"/>
        <v>132.65306122448979</v>
      </c>
      <c r="E15" s="7">
        <f t="shared" si="0"/>
        <v>92.05298013245033</v>
      </c>
      <c r="F15" s="7">
        <f t="shared" si="0"/>
        <v>93.464052287581694</v>
      </c>
      <c r="G15" s="7">
        <f t="shared" si="0"/>
        <v>105.22875816993465</v>
      </c>
      <c r="H15" s="7">
        <f t="shared" si="0"/>
        <v>100.64935064935065</v>
      </c>
      <c r="I15" s="7">
        <f t="shared" si="0"/>
        <v>89.778206364513011</v>
      </c>
    </row>
    <row r="16" spans="1:103">
      <c r="A16" t="s">
        <v>17</v>
      </c>
      <c r="B16" s="9">
        <f t="shared" ref="B16:I16" si="1">B14-B13</f>
        <v>90</v>
      </c>
      <c r="C16" s="9">
        <f t="shared" si="1"/>
        <v>51</v>
      </c>
      <c r="D16" s="9">
        <v>0</v>
      </c>
      <c r="E16" s="9">
        <f>E14-E13</f>
        <v>12</v>
      </c>
      <c r="F16" s="9">
        <f>F14-F13</f>
        <v>10</v>
      </c>
      <c r="G16" s="9" t="s">
        <v>40</v>
      </c>
      <c r="H16" s="9" t="s">
        <v>40</v>
      </c>
      <c r="I16" s="9">
        <f>SUM(B16:H16)</f>
        <v>163</v>
      </c>
    </row>
    <row r="18" spans="1:103">
      <c r="A18" t="s">
        <v>39</v>
      </c>
    </row>
    <row r="19" spans="1:103" ht="15.75" thickBot="1"/>
    <row r="20" spans="1:103" ht="16.5" thickTop="1">
      <c r="A20" s="52" t="s">
        <v>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4"/>
    </row>
    <row r="21" spans="1:103" ht="15.75">
      <c r="A21" s="58" t="s">
        <v>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60"/>
    </row>
    <row r="22" spans="1:103" ht="15.75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60"/>
    </row>
    <row r="23" spans="1:103" ht="15.75">
      <c r="A23" s="58" t="s">
        <v>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60"/>
    </row>
    <row r="24" spans="1:103" ht="16.5" thickBot="1">
      <c r="A24" s="49" t="s">
        <v>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1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71</v>
      </c>
      <c r="E27" s="2">
        <v>107</v>
      </c>
      <c r="F27" s="2">
        <v>180</v>
      </c>
      <c r="G27" s="2">
        <v>3</v>
      </c>
      <c r="H27" s="2">
        <v>0</v>
      </c>
      <c r="I27" s="3">
        <f>SUM(B27:H27)</f>
        <v>361</v>
      </c>
    </row>
    <row r="28" spans="1:103" ht="17.25" thickTop="1" thickBot="1">
      <c r="A28" s="1">
        <v>2015</v>
      </c>
      <c r="B28" s="2">
        <v>80</v>
      </c>
      <c r="C28" s="2">
        <v>102</v>
      </c>
      <c r="D28" s="2">
        <v>89</v>
      </c>
      <c r="E28" s="2">
        <v>25</v>
      </c>
      <c r="F28" s="2">
        <v>10</v>
      </c>
      <c r="G28" s="2">
        <v>0</v>
      </c>
      <c r="H28" s="2">
        <v>0</v>
      </c>
      <c r="I28" s="3">
        <f>SUM(B28:H28)</f>
        <v>306</v>
      </c>
    </row>
    <row r="29" spans="1:103" ht="17.25" thickTop="1" thickBot="1">
      <c r="A29" s="1">
        <v>2016</v>
      </c>
      <c r="B29" s="2">
        <v>21</v>
      </c>
      <c r="C29" s="2">
        <v>19</v>
      </c>
      <c r="D29" s="2">
        <v>11</v>
      </c>
      <c r="E29" s="2">
        <v>15</v>
      </c>
      <c r="F29" s="2">
        <v>7</v>
      </c>
      <c r="G29" s="2">
        <v>0</v>
      </c>
      <c r="H29" s="2">
        <v>0</v>
      </c>
      <c r="I29" s="3">
        <f>SUM(B29:H29)</f>
        <v>73</v>
      </c>
    </row>
    <row r="30" spans="1:103" ht="17.25" thickTop="1" thickBot="1">
      <c r="A30" s="1">
        <v>2017</v>
      </c>
      <c r="B30" s="2">
        <v>35</v>
      </c>
      <c r="C30" s="2">
        <v>35</v>
      </c>
      <c r="D30" s="2">
        <v>4</v>
      </c>
      <c r="E30" s="2">
        <v>2</v>
      </c>
      <c r="F30" s="2">
        <v>13</v>
      </c>
      <c r="G30" s="2">
        <v>1</v>
      </c>
      <c r="H30" s="2">
        <v>0</v>
      </c>
      <c r="I30" s="3">
        <f>SUM(B30:H30)</f>
        <v>90</v>
      </c>
    </row>
    <row r="31" spans="1:103" ht="15.75" thickTop="1">
      <c r="A31" t="s">
        <v>14</v>
      </c>
      <c r="B31" s="4">
        <f>B30</f>
        <v>35</v>
      </c>
      <c r="C31" s="4">
        <f>C30+B29</f>
        <v>56</v>
      </c>
      <c r="D31" s="4">
        <f>D30+C29+B28</f>
        <v>103</v>
      </c>
      <c r="E31" s="4">
        <f>E30+D29+C28+B27</f>
        <v>115</v>
      </c>
      <c r="F31" s="4">
        <f>F30+E29+D28+C27+B26</f>
        <v>117</v>
      </c>
      <c r="G31" s="4">
        <f>G30+F29+E28+D27+C26</f>
        <v>104</v>
      </c>
      <c r="H31" s="4">
        <f>H30+G29+F28+E27+D26</f>
        <v>117</v>
      </c>
      <c r="I31" s="5">
        <f>B31+C31+D31+E31+F31+G31+H31</f>
        <v>647</v>
      </c>
    </row>
    <row r="32" spans="1:103">
      <c r="A32" t="s">
        <v>15</v>
      </c>
      <c r="B32" s="4">
        <v>137</v>
      </c>
      <c r="C32" s="4">
        <v>142</v>
      </c>
      <c r="D32" s="4">
        <v>147</v>
      </c>
      <c r="E32" s="4">
        <v>151</v>
      </c>
      <c r="F32" s="4">
        <v>153</v>
      </c>
      <c r="G32" s="4">
        <v>153</v>
      </c>
      <c r="H32" s="4">
        <v>154</v>
      </c>
      <c r="I32" s="4">
        <v>1037</v>
      </c>
    </row>
    <row r="33" spans="1:103">
      <c r="A33" t="s">
        <v>16</v>
      </c>
      <c r="B33" s="6">
        <f t="shared" ref="B33:I33" si="2">B31/B32*100</f>
        <v>25.547445255474454</v>
      </c>
      <c r="C33" s="6">
        <f t="shared" si="2"/>
        <v>39.436619718309856</v>
      </c>
      <c r="D33" s="6">
        <f t="shared" si="2"/>
        <v>70.068027210884352</v>
      </c>
      <c r="E33" s="6">
        <f t="shared" si="2"/>
        <v>76.158940397350989</v>
      </c>
      <c r="F33" s="6">
        <f t="shared" si="2"/>
        <v>76.470588235294116</v>
      </c>
      <c r="G33" s="6">
        <f t="shared" si="2"/>
        <v>67.973856209150327</v>
      </c>
      <c r="H33" s="6">
        <f t="shared" si="2"/>
        <v>75.974025974025977</v>
      </c>
      <c r="I33" s="6">
        <f t="shared" si="2"/>
        <v>62.39151398264223</v>
      </c>
    </row>
    <row r="34" spans="1:103">
      <c r="A34" t="s">
        <v>17</v>
      </c>
      <c r="B34" s="10">
        <f t="shared" ref="B34:I34" si="3">B32-B31</f>
        <v>102</v>
      </c>
      <c r="C34" s="10">
        <f t="shared" si="3"/>
        <v>86</v>
      </c>
      <c r="D34" s="10">
        <f t="shared" si="3"/>
        <v>44</v>
      </c>
      <c r="E34" s="10">
        <f t="shared" si="3"/>
        <v>36</v>
      </c>
      <c r="F34" s="10">
        <f t="shared" si="3"/>
        <v>36</v>
      </c>
      <c r="G34" s="10">
        <f t="shared" si="3"/>
        <v>49</v>
      </c>
      <c r="H34" s="10">
        <f t="shared" si="3"/>
        <v>37</v>
      </c>
      <c r="I34" s="10">
        <f>SUM(B34:H34)</f>
        <v>390</v>
      </c>
    </row>
    <row r="36" spans="1:103">
      <c r="A36" t="s">
        <v>39</v>
      </c>
    </row>
    <row r="37" spans="1:103" ht="15.75" thickBot="1"/>
    <row r="38" spans="1:103" ht="16.5" thickTop="1">
      <c r="A38" s="52" t="s">
        <v>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4"/>
    </row>
    <row r="39" spans="1:103" ht="15.75">
      <c r="A39" s="58" t="s">
        <v>19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60"/>
    </row>
    <row r="40" spans="1:103" ht="15.75">
      <c r="A40" s="58" t="s">
        <v>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60"/>
    </row>
    <row r="41" spans="1:103" ht="15.75">
      <c r="A41" s="58" t="s">
        <v>20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60"/>
    </row>
    <row r="42" spans="1:103" ht="16.5" thickBot="1">
      <c r="A42" s="49" t="s">
        <v>21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1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11">
        <v>2017</v>
      </c>
      <c r="B44" s="12"/>
      <c r="C44" s="12"/>
      <c r="D44" s="37">
        <v>6</v>
      </c>
      <c r="E44" s="37">
        <v>32</v>
      </c>
      <c r="F44" s="37">
        <v>48</v>
      </c>
      <c r="G44" s="37">
        <v>1</v>
      </c>
      <c r="H44" s="4"/>
      <c r="I44" s="5">
        <f>SUM(D44:H44)</f>
        <v>87</v>
      </c>
    </row>
    <row r="45" spans="1:103" ht="16.5" thickTop="1">
      <c r="A45" t="s">
        <v>14</v>
      </c>
      <c r="B45" s="4"/>
      <c r="C45" s="4"/>
      <c r="D45" s="38">
        <v>6</v>
      </c>
      <c r="E45" s="38">
        <v>32</v>
      </c>
      <c r="F45" s="38">
        <v>48</v>
      </c>
      <c r="G45" s="38">
        <v>1</v>
      </c>
      <c r="H45" s="4"/>
      <c r="I45" s="5">
        <f>SUM(D45:H45)</f>
        <v>87</v>
      </c>
    </row>
    <row r="46" spans="1:103" ht="15.75">
      <c r="A46" t="s">
        <v>15</v>
      </c>
      <c r="B46" s="4"/>
      <c r="C46" s="4"/>
      <c r="D46" s="43">
        <v>152</v>
      </c>
      <c r="E46" s="40">
        <v>156</v>
      </c>
      <c r="F46" s="40">
        <v>158</v>
      </c>
      <c r="G46" s="43">
        <v>161</v>
      </c>
      <c r="H46" s="4"/>
      <c r="I46" s="4">
        <f>SUM(D46:H46)</f>
        <v>627</v>
      </c>
    </row>
    <row r="47" spans="1:103">
      <c r="A47" t="s">
        <v>16</v>
      </c>
      <c r="B47" s="15"/>
      <c r="C47" s="15"/>
      <c r="D47" s="6">
        <f>D45/D46*100</f>
        <v>3.9473684210526314</v>
      </c>
      <c r="E47" s="6">
        <f t="shared" ref="E47:I47" si="4">E45/E46*100</f>
        <v>20.512820512820511</v>
      </c>
      <c r="F47" s="6">
        <f t="shared" si="4"/>
        <v>30.37974683544304</v>
      </c>
      <c r="G47" s="6">
        <f t="shared" si="4"/>
        <v>0.6211180124223602</v>
      </c>
      <c r="H47" s="16"/>
      <c r="I47" s="6">
        <f t="shared" si="4"/>
        <v>13.875598086124402</v>
      </c>
    </row>
    <row r="48" spans="1:103">
      <c r="A48" t="s">
        <v>17</v>
      </c>
      <c r="B48" s="10"/>
      <c r="C48" s="10"/>
      <c r="D48" s="4">
        <f>D46-D45</f>
        <v>146</v>
      </c>
      <c r="E48" s="4">
        <f t="shared" ref="E48:I48" si="5">E46-E45</f>
        <v>124</v>
      </c>
      <c r="F48" s="4">
        <f t="shared" si="5"/>
        <v>110</v>
      </c>
      <c r="G48" s="4">
        <f t="shared" si="5"/>
        <v>160</v>
      </c>
      <c r="H48" s="4"/>
      <c r="I48" s="4">
        <f t="shared" si="5"/>
        <v>540</v>
      </c>
    </row>
    <row r="50" spans="1:1">
      <c r="A50" t="s">
        <v>39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50"/>
  <sheetViews>
    <sheetView topLeftCell="A13" workbookViewId="0">
      <selection activeCell="B34" sqref="B34:I34"/>
    </sheetView>
  </sheetViews>
  <sheetFormatPr defaultRowHeight="15"/>
  <cols>
    <col min="1" max="1" width="31.5703125" customWidth="1"/>
  </cols>
  <sheetData>
    <row r="1" spans="1:103" ht="15.75" thickBot="1">
      <c r="A1" t="s">
        <v>32</v>
      </c>
    </row>
    <row r="2" spans="1:103" ht="16.5" thickTop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4"/>
    </row>
    <row r="3" spans="1:103" ht="15.75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60"/>
    </row>
    <row r="4" spans="1:103" ht="15.75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60"/>
    </row>
    <row r="5" spans="1:103" ht="15.75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60"/>
    </row>
    <row r="6" spans="1:103" ht="16.5" thickBot="1">
      <c r="A6" s="49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1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0</v>
      </c>
      <c r="D9" s="2">
        <v>60</v>
      </c>
      <c r="E9" s="2">
        <v>53</v>
      </c>
      <c r="F9" s="2">
        <v>58</v>
      </c>
      <c r="G9" s="2">
        <v>0</v>
      </c>
      <c r="H9" s="2">
        <v>0</v>
      </c>
      <c r="I9" s="3">
        <f>SUM(B9:H9)</f>
        <v>171</v>
      </c>
    </row>
    <row r="10" spans="1:103" ht="17.25" thickTop="1" thickBot="1">
      <c r="A10" s="1">
        <v>2015</v>
      </c>
      <c r="B10" s="2">
        <v>61</v>
      </c>
      <c r="C10" s="2">
        <v>39</v>
      </c>
      <c r="D10" s="2">
        <v>45</v>
      </c>
      <c r="E10" s="2">
        <v>0</v>
      </c>
      <c r="F10" s="2">
        <v>3</v>
      </c>
      <c r="G10" s="2">
        <v>0</v>
      </c>
      <c r="H10" s="2">
        <v>0</v>
      </c>
      <c r="I10" s="3">
        <f>SUM(B10:H10)</f>
        <v>148</v>
      </c>
    </row>
    <row r="11" spans="1:103" ht="17.25" thickTop="1" thickBot="1">
      <c r="A11" s="1">
        <v>2016</v>
      </c>
      <c r="B11" s="2">
        <v>31</v>
      </c>
      <c r="C11" s="2">
        <v>4</v>
      </c>
      <c r="D11" s="2">
        <v>3</v>
      </c>
      <c r="E11" s="2">
        <v>0</v>
      </c>
      <c r="F11" s="2">
        <v>1</v>
      </c>
      <c r="G11" s="2">
        <v>0</v>
      </c>
      <c r="H11" s="2">
        <v>0</v>
      </c>
      <c r="I11" s="3">
        <f>SUM(B11:H11)</f>
        <v>39</v>
      </c>
    </row>
    <row r="12" spans="1:103" ht="17.25" thickTop="1" thickBot="1">
      <c r="A12" s="1">
        <v>2017</v>
      </c>
      <c r="B12" s="2">
        <v>17</v>
      </c>
      <c r="C12" s="2">
        <v>2</v>
      </c>
      <c r="D12" s="2">
        <v>2</v>
      </c>
      <c r="E12" s="2">
        <v>0</v>
      </c>
      <c r="F12" s="2">
        <v>1</v>
      </c>
      <c r="G12" s="2">
        <v>0</v>
      </c>
      <c r="H12" s="2">
        <v>0</v>
      </c>
      <c r="I12" s="3">
        <f>SUM(B12:H12)</f>
        <v>22</v>
      </c>
    </row>
    <row r="13" spans="1:103" ht="15.75" thickTop="1">
      <c r="A13" t="s">
        <v>14</v>
      </c>
      <c r="B13" s="4">
        <f>B12</f>
        <v>17</v>
      </c>
      <c r="C13" s="4">
        <f>C12+B11</f>
        <v>33</v>
      </c>
      <c r="D13" s="4">
        <f>D12+C11+B10</f>
        <v>67</v>
      </c>
      <c r="E13" s="4">
        <f>E12+D11+C10+B9</f>
        <v>42</v>
      </c>
      <c r="F13" s="4">
        <f>F12+E11+D10+C9+B8</f>
        <v>46</v>
      </c>
      <c r="G13" s="4">
        <f>G12+F11+E10+D9+C8</f>
        <v>61</v>
      </c>
      <c r="H13" s="4">
        <f>H12+G11+F10+E9+D8</f>
        <v>56</v>
      </c>
      <c r="I13" s="5">
        <f>B13+C13+D13+E13+F13+G13+H13</f>
        <v>322</v>
      </c>
    </row>
    <row r="14" spans="1:103">
      <c r="A14" t="s">
        <v>15</v>
      </c>
      <c r="B14" s="4">
        <v>48</v>
      </c>
      <c r="C14" s="4">
        <v>51</v>
      </c>
      <c r="D14" s="4">
        <v>53</v>
      </c>
      <c r="E14" s="4">
        <v>54</v>
      </c>
      <c r="F14" s="4">
        <v>54</v>
      </c>
      <c r="G14" s="4">
        <v>52</v>
      </c>
      <c r="H14" s="4">
        <v>51</v>
      </c>
      <c r="I14" s="4">
        <v>363</v>
      </c>
    </row>
    <row r="15" spans="1:103">
      <c r="A15" t="s">
        <v>16</v>
      </c>
      <c r="B15" s="6">
        <f t="shared" ref="B15:I15" si="0">B13/B14*100</f>
        <v>35.416666666666671</v>
      </c>
      <c r="C15" s="6">
        <f t="shared" si="0"/>
        <v>64.705882352941174</v>
      </c>
      <c r="D15" s="7">
        <f t="shared" si="0"/>
        <v>126.41509433962264</v>
      </c>
      <c r="E15" s="6">
        <f t="shared" si="0"/>
        <v>77.777777777777786</v>
      </c>
      <c r="F15" s="7">
        <f t="shared" si="0"/>
        <v>85.18518518518519</v>
      </c>
      <c r="G15" s="7">
        <f t="shared" si="0"/>
        <v>117.30769230769231</v>
      </c>
      <c r="H15" s="7">
        <f t="shared" si="0"/>
        <v>109.80392156862746</v>
      </c>
      <c r="I15" s="7">
        <f t="shared" si="0"/>
        <v>88.705234159779607</v>
      </c>
    </row>
    <row r="16" spans="1:103">
      <c r="A16" t="s">
        <v>17</v>
      </c>
      <c r="B16" s="9">
        <f t="shared" ref="B16:I16" si="1">B14-B13</f>
        <v>31</v>
      </c>
      <c r="C16" s="9">
        <f t="shared" si="1"/>
        <v>18</v>
      </c>
      <c r="D16" s="9" t="s">
        <v>40</v>
      </c>
      <c r="E16" s="9">
        <f>E14-E13</f>
        <v>12</v>
      </c>
      <c r="F16" s="9">
        <f>F14-F13</f>
        <v>8</v>
      </c>
      <c r="G16" s="9" t="s">
        <v>40</v>
      </c>
      <c r="H16" s="9" t="s">
        <v>40</v>
      </c>
      <c r="I16" s="9">
        <f>SUM(B16:H16)</f>
        <v>69</v>
      </c>
    </row>
    <row r="18" spans="1:103">
      <c r="A18" t="s">
        <v>39</v>
      </c>
    </row>
    <row r="19" spans="1:103" ht="15.75" thickBot="1"/>
    <row r="20" spans="1:103" ht="16.5" thickTop="1">
      <c r="A20" s="52" t="s">
        <v>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4"/>
    </row>
    <row r="21" spans="1:103" ht="15.75">
      <c r="A21" s="58" t="s">
        <v>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60"/>
    </row>
    <row r="22" spans="1:103" ht="15.75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60"/>
    </row>
    <row r="23" spans="1:103" ht="15.75">
      <c r="A23" s="58" t="s">
        <v>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60"/>
    </row>
    <row r="24" spans="1:103" ht="16.5" thickBot="1">
      <c r="A24" s="49" t="s">
        <v>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1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30</v>
      </c>
      <c r="E27" s="2">
        <v>56</v>
      </c>
      <c r="F27" s="2">
        <v>46</v>
      </c>
      <c r="G27" s="2">
        <v>24</v>
      </c>
      <c r="H27" s="2">
        <v>0</v>
      </c>
      <c r="I27" s="3">
        <f>SUM(B27:H27)</f>
        <v>156</v>
      </c>
    </row>
    <row r="28" spans="1:103" ht="17.25" thickTop="1" thickBot="1">
      <c r="A28" s="1">
        <v>2015</v>
      </c>
      <c r="B28" s="2">
        <v>19</v>
      </c>
      <c r="C28" s="2">
        <v>50</v>
      </c>
      <c r="D28" s="2">
        <v>41</v>
      </c>
      <c r="E28" s="2">
        <v>24</v>
      </c>
      <c r="F28" s="2">
        <v>1</v>
      </c>
      <c r="G28" s="2">
        <v>0</v>
      </c>
      <c r="H28" s="2">
        <v>0</v>
      </c>
      <c r="I28" s="3">
        <f>SUM(B28:H28)</f>
        <v>135</v>
      </c>
    </row>
    <row r="29" spans="1:103" ht="17.25" thickTop="1" thickBot="1">
      <c r="A29" s="1">
        <v>2016</v>
      </c>
      <c r="B29" s="2">
        <v>9</v>
      </c>
      <c r="C29" s="2">
        <v>9</v>
      </c>
      <c r="D29" s="2">
        <v>2</v>
      </c>
      <c r="E29" s="2">
        <v>3</v>
      </c>
      <c r="F29" s="2">
        <v>3</v>
      </c>
      <c r="G29" s="2">
        <v>1</v>
      </c>
      <c r="H29" s="2">
        <v>0</v>
      </c>
      <c r="I29" s="3">
        <f>SUM(B29:H29)</f>
        <v>27</v>
      </c>
    </row>
    <row r="30" spans="1:103" ht="17.25" thickTop="1" thickBot="1">
      <c r="A30" s="1">
        <v>2017</v>
      </c>
      <c r="B30" s="2">
        <v>8</v>
      </c>
      <c r="C30" s="2">
        <v>12</v>
      </c>
      <c r="D30" s="2">
        <v>2</v>
      </c>
      <c r="E30" s="2">
        <v>0</v>
      </c>
      <c r="F30" s="2">
        <v>4</v>
      </c>
      <c r="G30" s="2">
        <v>0</v>
      </c>
      <c r="H30" s="2">
        <v>0</v>
      </c>
      <c r="I30" s="3">
        <f>SUM(B30:H30)</f>
        <v>26</v>
      </c>
    </row>
    <row r="31" spans="1:103" ht="15.75" thickTop="1">
      <c r="A31" t="s">
        <v>14</v>
      </c>
      <c r="B31" s="4">
        <f>B30</f>
        <v>8</v>
      </c>
      <c r="C31" s="4">
        <f>C30+B29</f>
        <v>21</v>
      </c>
      <c r="D31" s="4">
        <f>D30+C29+B28</f>
        <v>30</v>
      </c>
      <c r="E31" s="4">
        <f>E30+D29+C28+B27</f>
        <v>52</v>
      </c>
      <c r="F31" s="4">
        <f>F30+E29+D28+C27+B26</f>
        <v>48</v>
      </c>
      <c r="G31" s="4">
        <f>G30+F29+E28+D27+C26</f>
        <v>57</v>
      </c>
      <c r="H31" s="4">
        <f>H30+G29+F28+E27+D26</f>
        <v>58</v>
      </c>
      <c r="I31" s="5">
        <f>B31+C31+D31+E31+F31+G31+H31</f>
        <v>274</v>
      </c>
    </row>
    <row r="32" spans="1:103">
      <c r="A32" t="s">
        <v>15</v>
      </c>
      <c r="B32" s="4">
        <v>48</v>
      </c>
      <c r="C32" s="4">
        <v>51</v>
      </c>
      <c r="D32" s="4">
        <v>53</v>
      </c>
      <c r="E32" s="4">
        <v>54</v>
      </c>
      <c r="F32" s="4">
        <v>54</v>
      </c>
      <c r="G32" s="4">
        <v>52</v>
      </c>
      <c r="H32" s="4">
        <v>51</v>
      </c>
      <c r="I32" s="4">
        <v>363</v>
      </c>
    </row>
    <row r="33" spans="1:103">
      <c r="A33" t="s">
        <v>16</v>
      </c>
      <c r="B33" s="6">
        <f t="shared" ref="B33:I33" si="2">B31/B32*100</f>
        <v>16.666666666666664</v>
      </c>
      <c r="C33" s="6">
        <f t="shared" si="2"/>
        <v>41.17647058823529</v>
      </c>
      <c r="D33" s="6">
        <f t="shared" si="2"/>
        <v>56.60377358490566</v>
      </c>
      <c r="E33" s="7">
        <f t="shared" si="2"/>
        <v>96.296296296296291</v>
      </c>
      <c r="F33" s="7">
        <f t="shared" si="2"/>
        <v>88.888888888888886</v>
      </c>
      <c r="G33" s="7">
        <f t="shared" si="2"/>
        <v>109.61538461538463</v>
      </c>
      <c r="H33" s="7">
        <f t="shared" si="2"/>
        <v>113.72549019607843</v>
      </c>
      <c r="I33" s="6">
        <f t="shared" si="2"/>
        <v>75.48209366391184</v>
      </c>
    </row>
    <row r="34" spans="1:103">
      <c r="A34" t="s">
        <v>17</v>
      </c>
      <c r="B34" s="10">
        <f t="shared" ref="B34:I34" si="3">B32-B31</f>
        <v>40</v>
      </c>
      <c r="C34" s="10">
        <f t="shared" si="3"/>
        <v>30</v>
      </c>
      <c r="D34" s="10">
        <f t="shared" si="3"/>
        <v>23</v>
      </c>
      <c r="E34" s="10">
        <f t="shared" si="3"/>
        <v>2</v>
      </c>
      <c r="F34" s="10">
        <f t="shared" si="3"/>
        <v>6</v>
      </c>
      <c r="G34" s="10" t="s">
        <v>40</v>
      </c>
      <c r="H34" s="10" t="s">
        <v>40</v>
      </c>
      <c r="I34" s="10">
        <f>SUM(B34:H34)</f>
        <v>101</v>
      </c>
    </row>
    <row r="36" spans="1:103">
      <c r="A36" t="s">
        <v>39</v>
      </c>
    </row>
    <row r="37" spans="1:103" ht="15.75" thickBot="1"/>
    <row r="38" spans="1:103" ht="16.5" thickTop="1">
      <c r="A38" s="52" t="s">
        <v>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4"/>
    </row>
    <row r="39" spans="1:103" ht="15.75">
      <c r="A39" s="58" t="s">
        <v>19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60"/>
    </row>
    <row r="40" spans="1:103" ht="15.75">
      <c r="A40" s="58" t="s">
        <v>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60"/>
    </row>
    <row r="41" spans="1:103" ht="15.75">
      <c r="A41" s="58" t="s">
        <v>20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60"/>
    </row>
    <row r="42" spans="1:103" ht="16.5" thickBot="1">
      <c r="A42" s="49" t="s">
        <v>21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1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22</v>
      </c>
    </row>
    <row r="44" spans="1:103" ht="17.25" thickTop="1" thickBot="1">
      <c r="A44" s="11">
        <v>2017</v>
      </c>
      <c r="B44" s="12"/>
      <c r="C44" s="12"/>
      <c r="D44" s="37">
        <v>24</v>
      </c>
      <c r="E44" s="37">
        <v>35</v>
      </c>
      <c r="F44" s="37">
        <v>35</v>
      </c>
      <c r="G44" s="37">
        <v>2</v>
      </c>
      <c r="H44" s="4"/>
      <c r="I44" s="5">
        <f>SUM(D44:H44)</f>
        <v>96</v>
      </c>
    </row>
    <row r="45" spans="1:103" ht="17.25" thickTop="1" thickBot="1">
      <c r="A45" t="s">
        <v>14</v>
      </c>
      <c r="B45" s="4"/>
      <c r="C45" s="4"/>
      <c r="D45" s="37">
        <v>24</v>
      </c>
      <c r="E45" s="38">
        <v>35</v>
      </c>
      <c r="F45" s="38">
        <v>35</v>
      </c>
      <c r="G45" s="37">
        <v>2</v>
      </c>
      <c r="H45" s="4"/>
      <c r="I45" s="5">
        <f>SUM(D45:H45)</f>
        <v>96</v>
      </c>
    </row>
    <row r="46" spans="1:103" ht="17.25" thickTop="1" thickBot="1">
      <c r="A46" t="s">
        <v>15</v>
      </c>
      <c r="B46" s="4"/>
      <c r="C46" s="4"/>
      <c r="D46" s="42">
        <v>49</v>
      </c>
      <c r="E46" s="40">
        <v>50</v>
      </c>
      <c r="F46" s="40">
        <v>52</v>
      </c>
      <c r="G46" s="44">
        <v>52</v>
      </c>
      <c r="H46" s="4"/>
      <c r="I46" s="4">
        <f>SUM(D46:H46)</f>
        <v>203</v>
      </c>
    </row>
    <row r="47" spans="1:103" ht="15.75" thickTop="1">
      <c r="A47" t="s">
        <v>16</v>
      </c>
      <c r="B47" s="15"/>
      <c r="C47" s="15"/>
      <c r="D47" s="6">
        <f>D45/D46*100</f>
        <v>48.979591836734691</v>
      </c>
      <c r="E47" s="6">
        <f t="shared" ref="E47:I47" si="4">E45/E46*100</f>
        <v>70</v>
      </c>
      <c r="F47" s="6">
        <f t="shared" si="4"/>
        <v>67.307692307692307</v>
      </c>
      <c r="G47" s="6">
        <f t="shared" si="4"/>
        <v>3.8461538461538463</v>
      </c>
      <c r="H47" s="16"/>
      <c r="I47" s="6">
        <f t="shared" si="4"/>
        <v>47.290640394088669</v>
      </c>
    </row>
    <row r="48" spans="1:103">
      <c r="A48" t="s">
        <v>17</v>
      </c>
      <c r="B48" s="10"/>
      <c r="C48" s="10"/>
      <c r="D48" s="4">
        <f>D46-D45</f>
        <v>25</v>
      </c>
      <c r="E48" s="4">
        <f t="shared" ref="E48:I48" si="5">E46-E45</f>
        <v>15</v>
      </c>
      <c r="F48" s="4">
        <f t="shared" si="5"/>
        <v>17</v>
      </c>
      <c r="G48" s="4">
        <f t="shared" si="5"/>
        <v>50</v>
      </c>
      <c r="H48" s="4"/>
      <c r="I48" s="4">
        <f t="shared" si="5"/>
        <v>107</v>
      </c>
    </row>
    <row r="50" spans="1:1">
      <c r="A50" t="s">
        <v>39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Regional Norte</vt:lpstr>
      <vt:lpstr>Água Doce do Norte</vt:lpstr>
      <vt:lpstr>Barra de São Francisco</vt:lpstr>
      <vt:lpstr>Boa Esperança</vt:lpstr>
      <vt:lpstr>Conceição da Barra</vt:lpstr>
      <vt:lpstr>Ecoporanga</vt:lpstr>
      <vt:lpstr>Jaguaré</vt:lpstr>
      <vt:lpstr>Montanha</vt:lpstr>
      <vt:lpstr>Mucurici</vt:lpstr>
      <vt:lpstr>Nova Venécia</vt:lpstr>
      <vt:lpstr>Pedro Canário</vt:lpstr>
      <vt:lpstr>Pinheiros</vt:lpstr>
      <vt:lpstr>Ponto Belo</vt:lpstr>
      <vt:lpstr>São Mateus</vt:lpstr>
      <vt:lpstr>Vila Pavão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celsoclaudio</dc:creator>
  <cp:lastModifiedBy>flaviasaibel</cp:lastModifiedBy>
  <dcterms:created xsi:type="dcterms:W3CDTF">2017-08-10T12:15:15Z</dcterms:created>
  <dcterms:modified xsi:type="dcterms:W3CDTF">2017-08-31T19:05:04Z</dcterms:modified>
</cp:coreProperties>
</file>