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sesa$\GEPDI\GERENCIA\EMENDAS PARLAMENTARES\"/>
    </mc:Choice>
  </mc:AlternateContent>
  <bookViews>
    <workbookView xWindow="0" yWindow="0" windowWidth="28800" windowHeight="13605" activeTab="1"/>
  </bookViews>
  <sheets>
    <sheet name="RESUMO" sheetId="10" r:id="rId1"/>
    <sheet name="EMENDAS - CUSTEIO MAC 2025" sheetId="2" r:id="rId2"/>
    <sheet name="EMENDAS - ESTRUTURAÇÃO 2025" sheetId="9" r:id="rId3"/>
    <sheet name="NOVO PAC" sheetId="7" r:id="rId4"/>
  </sheets>
  <definedNames>
    <definedName name="_xlnm._FilterDatabase" localSheetId="1" hidden="1">'EMENDAS - CUSTEIO MAC 2025'!$A$5:$L$56</definedName>
    <definedName name="_xlnm.Print_Area" localSheetId="1">'EMENDAS - CUSTEIO MAC 2025'!$A$2:$M$57</definedName>
    <definedName name="_xlnm.Print_Area" localSheetId="2">'EMENDAS - ESTRUTURAÇÃO 2025'!$A$2:$M$16</definedName>
    <definedName name="_xlnm.Print_Area" localSheetId="0">RESUMO!$A$2:$B$10</definedName>
  </definedNames>
  <calcPr calcId="152511"/>
</workbook>
</file>

<file path=xl/calcChain.xml><?xml version="1.0" encoding="utf-8"?>
<calcChain xmlns="http://schemas.openxmlformats.org/spreadsheetml/2006/main">
  <c r="B6" i="10" l="1"/>
  <c r="B10" i="10" s="1"/>
  <c r="H57" i="2"/>
  <c r="H16" i="9" l="1"/>
  <c r="G16" i="7" l="1"/>
</calcChain>
</file>

<file path=xl/sharedStrings.xml><?xml version="1.0" encoding="utf-8"?>
<sst xmlns="http://schemas.openxmlformats.org/spreadsheetml/2006/main" count="526" uniqueCount="293">
  <si>
    <t>UNIDADE BENEFIACIADA</t>
  </si>
  <si>
    <t>PROGRAMA/AÇÃO</t>
  </si>
  <si>
    <t>META/FINALIDADE</t>
  </si>
  <si>
    <t>VALOR (R$) *</t>
  </si>
  <si>
    <t>STATUS</t>
  </si>
  <si>
    <t>CONVERGÊNCIA COM PAS</t>
  </si>
  <si>
    <t>HOSPITAL MATERNIDADE SÃO MATEUS</t>
  </si>
  <si>
    <t>Garantir a continuidade e sustentabilidade das atividades hospitalares;</t>
  </si>
  <si>
    <t>Diretriz 1/Objetivo 2/ Meta 1.2.2</t>
  </si>
  <si>
    <t>Aprimorar processo de regulação para garantir equidade de acesso e otimizar alocação de leitos</t>
  </si>
  <si>
    <t>ASSOCIAÇÃO DOS FUNCIONÁRIOS PÚBLICOS - AFPES</t>
  </si>
  <si>
    <t>Formalizar o custeio da prestação de serviços de hemodiálise aguda para pacientes internados na AFPES</t>
  </si>
  <si>
    <t>Diretriz 4/Objetivo 2/ Meta 4.2.5</t>
  </si>
  <si>
    <t>SANTA CASA DE CACHOEIRO ITAPEMIRIM</t>
  </si>
  <si>
    <t>Realizar 48 cirurgias eletivas anuais (36 colecistectomias videolaparoscópicas e 12 hernioplastias inguinais</t>
  </si>
  <si>
    <t>Manter e aprimorar a metodologia de avaliação de desempenho assistencial por meio do DRG (Diagnosis Related Groups)</t>
  </si>
  <si>
    <t>SANTA CASA DE VITÓRIA</t>
  </si>
  <si>
    <t>Manter melhorias para modernização e inovação e melhoria de produtos, processos e serviços</t>
  </si>
  <si>
    <t>Realizar procedimentos cirúrgicos em ginecologia</t>
  </si>
  <si>
    <t>Diretriz 4/Objetivo 2/ Meta 4.2.1</t>
  </si>
  <si>
    <t>SANTA CASA DE GUAÇUÍ</t>
  </si>
  <si>
    <t>Manter programas de avaliação e certificação da qualidade dos serviços de saúde: Projeto CQH – Certificado de Qualidade Hospitalar</t>
  </si>
  <si>
    <t>Ofertar consultas especializadas, durante 10 meses: 1.000 em angiologia, 1.000 em psiquiatria adulto e 400 em ortopedia</t>
  </si>
  <si>
    <t>Diretriz 4/Objetivo 2/ Meta 4.2.9</t>
  </si>
  <si>
    <t>HOSPITAL SANTA RITA DE CÁSSIA - AFFECC</t>
  </si>
  <si>
    <t>Modernizar a atenção oncológica por meio da incorporação de tecnologias assistenciais inovadoras (cirurgia robótica e PET-CT)</t>
  </si>
  <si>
    <t>Qualificar a gestão clínica com base em metodologias internacionalmente reconhecidas (DRG e ICHOM)</t>
  </si>
  <si>
    <t>Diretriz 1/Objetivo 4/ Meta 1.4.2</t>
  </si>
  <si>
    <t>HOSPITAL EVANGÉLICO DE VILA VELHA - HEVV</t>
  </si>
  <si>
    <t>Aprimorar a padronização do cuidado com implantação de protocolos assistenciais</t>
  </si>
  <si>
    <t>Fortalecer os processos internos para criar condições de absorver com maior segurança um aumento no volume de atendimentos na rede de atenção às urgências.</t>
  </si>
  <si>
    <t>Diretriz 1/Objetivo 1/ Meta 1.1.2</t>
  </si>
  <si>
    <t>Implementar sistema de gestão por desempenho, baseado em protocolos clínicos e em uma plataforma de monitoramento em tempo real</t>
  </si>
  <si>
    <t>Otimizar fluxos de trabalho e melhoria da segurança assistencial</t>
  </si>
  <si>
    <t>Realizar 70 transplantes de córnea, adicionais à produção regular do hospital em 12 meses</t>
  </si>
  <si>
    <t>Diretriz 4/Objetivo 2/ Meta 4.2.6</t>
  </si>
  <si>
    <t>Realizar 40 procedimentos urológicos de média complexidade, adicionais à produção regular do hospital em 12 meses</t>
  </si>
  <si>
    <t xml:space="preserve">Implantar protocolos assistenciais específicos para a linha de cuidado da urologia </t>
  </si>
  <si>
    <t>HOSPITAL EVANGÉLICO DE CACHOEIRO ITAPEMIRIM - HECI</t>
  </si>
  <si>
    <t>Ampliar e melhorar os serviços prestados ao SUS</t>
  </si>
  <si>
    <t>Diretriz 4/Objetivo 2/ Meta 4.2.8</t>
  </si>
  <si>
    <t>HOSPITAL EVANGÉLICO DE LITORAL SUL</t>
  </si>
  <si>
    <t>Implantar ou implementar programas de avaliação e certificação para melhoria da qualidade dos serviços – ONA</t>
  </si>
  <si>
    <t>Realizar 155 tomografias de cabeça, pescoço e coluna vertebral; 130 tomografias de tórax e membros superiores; 130 tomografias de abdômen. pelve e membros inferiores</t>
  </si>
  <si>
    <t>Diretriz 4/Objetivo 2/ Meta 4.2.12</t>
  </si>
  <si>
    <t>HOSPITAL EVANGÉLICO DE SANTA LEOPOLDINA</t>
  </si>
  <si>
    <t>Implantar protocolos assistenciais na urgência e emergência</t>
  </si>
  <si>
    <t>Aumentar o volume de atendimentos de urgência</t>
  </si>
  <si>
    <t>HOSPITAL RIO DOCE - LINHARES</t>
  </si>
  <si>
    <t>Reduzir fila de espera para realização de angioplastias</t>
  </si>
  <si>
    <t>Manter a qualidade dos processos de modernização e inovação dos serviços prestados</t>
  </si>
  <si>
    <t>HOSPITAL INFANTIL S. FRANCISCO ASSIS - HIFA</t>
  </si>
  <si>
    <t>Ampliar a oferta de cirurgias ginecológicas eletivas</t>
  </si>
  <si>
    <t>Aprimorar processos internos e garantir a manutenção da Certificação ONA (Organização Nacional de Acreditação)</t>
  </si>
  <si>
    <t>SESA/ HOSPITAL DE SÃO JOSÉ DO CALÇADO</t>
  </si>
  <si>
    <t>Aumentar oferta de procedimentos cirúrgicos em 472 procedimentos eletivos/ano</t>
  </si>
  <si>
    <t>Aumentar oferta de consultas pré e pós operatórias em 1.416 consultas/ano</t>
  </si>
  <si>
    <t>ASSOCIAÇÃO PESTALOZZI DE GUARAPARI</t>
  </si>
  <si>
    <t>Acrescentar 30 atendimentos/mês ao realizado atualmente, totalizando 580 atendimentos/mês</t>
  </si>
  <si>
    <t>Garantir a aquisição e contratação de materiais, insumos e serviços para o funcionamento do CER</t>
  </si>
  <si>
    <t>Diretriz 1/Objetivo 3/ Meta 1.3.1</t>
  </si>
  <si>
    <t>APAE CACHOEIRO ITAPEMIRIM</t>
  </si>
  <si>
    <t>Atender 45 pessoas/semana a mais em Terapia Ocupacional e 40 consultas mensais com equipe multidisciplinar em ortopedia</t>
  </si>
  <si>
    <t xml:space="preserve">Adquirir materiais de consumo de higiene </t>
  </si>
  <si>
    <t>APAE VITÓRIA</t>
  </si>
  <si>
    <t>Incrementar os recursos de custeio das ações do serviço</t>
  </si>
  <si>
    <t>OBSERVAÇÃO</t>
  </si>
  <si>
    <t>NÚMERO DA PROPOSTA</t>
  </si>
  <si>
    <t>Implantar ou implementar programas de avaliação e  certificação para melhoria da qualidade dos serviços de saúde</t>
  </si>
  <si>
    <t>Implementar o funcionamento dos Núcleos Internos de Regulação conforme protocolos de regulação definidos pela SESA</t>
  </si>
  <si>
    <t>Ampliar o acesso com a realização de mais 15 atendimentos mensais de reabilitação auditiva técnicos e operacionais, de forma organizada e sustentável, com foco permanente na qualidade e eficiência da assistência prestada.</t>
  </si>
  <si>
    <t xml:space="preserve"> - Garantir a continuidade dos serviços especializados oferecidos pelo CER III/Pestalozzi, assegurando que a população atendida
não enfrente interrupções que comprometam o processo de reabilitação e a qualidade de vida dos usuários.
- Garantir a aquisição e contratação de materiais, insumos e serviços essenciais para a manutenção e funcionamento pleno do CER</t>
  </si>
  <si>
    <t>Protocolo de Boas Práticas para capacitação e treinamento na Hemoterapia, visando melhoria de produtos, processos e serviços prestados ao Sistema Único de Saúde.</t>
  </si>
  <si>
    <t>Aquisição de equipamentos e materiais permanentes para unidade de atenção especializada em saúde (microscópio e bisturi elétrico)</t>
  </si>
  <si>
    <t xml:space="preserve"> HOSPITAL INFANTIL NOSSA SENHORA DA GLÓRIA - HINSG
</t>
  </si>
  <si>
    <t>Aquisição de equipamentos e materiais permanentes para unidade de atenção especializada em saúde (berços, aparelho para fototerapia, carro de curativos, monitor multiparâmetro, aparelho de anestesia)</t>
  </si>
  <si>
    <t>HOSPITAL ESTADUAL DE VILA VELHA – DR. NILTON DE BARROS - HESVV</t>
  </si>
  <si>
    <t>Aquisição de equipamentos e materiais permanentes para unidade de atenção especializada em saúde (carro de emergência, aspirador de secreções, mesa para refeição, suporte de soro, carro de emergência, etc)</t>
  </si>
  <si>
    <t>Aquisição de equipamentos e materiais permanentes para unidade de atenção especializada em saúde (CADEIRA DE RODAS OBESO, CARRO MACA, CAMA, ETC)</t>
  </si>
  <si>
    <t>Aquisição de equipamentos e materiais permanentes para unidade de atenção especializada em saúde (bisturi elétrico, e aspirador ultrassônico, etc)</t>
  </si>
  <si>
    <t>HOSPITAL ESTADUAL CENTRAL - HEC</t>
  </si>
  <si>
    <t>HOSPITAL ESTADUAL DR JAYME SANTOS NEVES - HEJSN</t>
  </si>
  <si>
    <t>Aquisição de equipamentos e materiais permanentes para unidade de atenção especializada em saúde (expansor de pele)</t>
  </si>
  <si>
    <t>21/08/205</t>
  </si>
  <si>
    <t>16/06/2025</t>
  </si>
  <si>
    <t>1.000.000,00</t>
  </si>
  <si>
    <t>500.000,00</t>
  </si>
  <si>
    <t>200.000,00</t>
  </si>
  <si>
    <t>30/10/2025</t>
  </si>
  <si>
    <t>06/11/2025</t>
  </si>
  <si>
    <t>HOSPITAL ESTADUAL DE URGÊNCIA E EMERGÊNCIA - HEUE</t>
  </si>
  <si>
    <t>HOSPITAL ESTADUAL DORIO SILVA - HEDS</t>
  </si>
  <si>
    <t>Aquisição de equipamentos e materiais permanentes para unidade de atenção especializada em saúde (arco cirúrgico, aparelho de anestesia)</t>
  </si>
  <si>
    <t>HOSPITAL ESTADUAL Dr. NILTON DE BARROS - HESVV</t>
  </si>
  <si>
    <t>Santa Casa Vitória - Pró Matre</t>
  </si>
  <si>
    <t>HIFA Guarapari</t>
  </si>
  <si>
    <t>06893466000125011</t>
  </si>
  <si>
    <t>06893466000125016</t>
  </si>
  <si>
    <t>06893466000125008</t>
  </si>
  <si>
    <t>06893466000125015</t>
  </si>
  <si>
    <t>06893466000125018</t>
  </si>
  <si>
    <t>06893466000125007</t>
  </si>
  <si>
    <t>06893466000125014</t>
  </si>
  <si>
    <t>06893466000125017</t>
  </si>
  <si>
    <t>06893466000125013</t>
  </si>
  <si>
    <t>Diretriz 1/Objetivo 2/ Meta 1.2.3</t>
  </si>
  <si>
    <t>LINHARES</t>
  </si>
  <si>
    <t>HOSPITAL DR. NILTON DE BARROS HESVV</t>
  </si>
  <si>
    <t>Aquisição de equipamento e material permanente para Unidade de Atenção Especializada em Saúde</t>
  </si>
  <si>
    <t>. Adquirir equipamentos para seguintes setores do hospital: Apoio Diagnóstico e Terapia, Internação Intensiva – UTI adulto</t>
  </si>
  <si>
    <t>Diretriz 4/ Objetivo 2/ Meta 4.2.4</t>
  </si>
  <si>
    <t>. Adquirir equipamentos para seguintes setores do hospital: Ambulatório, Apoio Diagnóstico e Terapia, Apoio Técnico/CME, Internação Intensiva – UTI adulto</t>
  </si>
  <si>
    <t>. Adquirir equipamentos para seguintes setores do hospital: Apoio Diagnóstico e Terapia, Apoio Técnico/CME, Internação Intensiva – UTI adulto</t>
  </si>
  <si>
    <t>HOSPITAL SÃO JOSÉ DO CALÇADO</t>
  </si>
  <si>
    <t>COMPLEXO DE SAÚDE NORTE</t>
  </si>
  <si>
    <t>SÃO MATEUS</t>
  </si>
  <si>
    <t>. Adquirir equipamentos para seguintes setores do hospital: Ambulatório, Apoio Diagnóstico e Terapia, Internação Intensiva – UTI adulto</t>
  </si>
  <si>
    <t>Diretriz 3/ Objetivo 1/ Meta 3.1.2</t>
  </si>
  <si>
    <t>. Adquirir equipamentos para seguintes setores do hospital: Apoio Diagnóstico e Terapia, Apoio Técnico/CME, Internação Intensiva – UTI Infantil</t>
  </si>
  <si>
    <t>CACHOEIRO DE ITAPEMIRIM</t>
  </si>
  <si>
    <t>MUNICÍPIO</t>
  </si>
  <si>
    <t>FORMA DE APLICAÇÃO</t>
  </si>
  <si>
    <t>PARLAMENTAR</t>
  </si>
  <si>
    <t>PORTARIA MS</t>
  </si>
  <si>
    <t xml:space="preserve">Incremento ao custeio de serviços da atenção especializada:
. Implantação de protocolos
R$ 4.750.000,00
. Oftalmologia
R$ 250.000,00
</t>
  </si>
  <si>
    <t xml:space="preserve">Incremento ao custeio de serviços da atenção especializada:
. Implantação de protocolos
R$ 900.000,00
. Procedimentos cirúrgicos
R$ 100.000,00
</t>
  </si>
  <si>
    <t xml:space="preserve">Incremento ao custeio de serviços da atenção especializada: 
. Satisfação do usuário
R$ 898.580,00
. Procedimentos com finalidade diagnóstica
R$ 101.420,00
</t>
  </si>
  <si>
    <t xml:space="preserve">Incremento ao custeio de serviços da atenção especializada: 
. Aperfeiçoamento de práticas
R$ 1.200.000,00
</t>
  </si>
  <si>
    <t xml:space="preserve">Incremento ao custeio de serviços da atenção especializada:
. Satisfação do usuário
R$ 449.929,00
. Procedimentos com finalidade diagnóstica
R$ 50.071,00
</t>
  </si>
  <si>
    <t xml:space="preserve">. Monitorar internações com base nos critérios de DRG
. Elaborar relatórios de indicadores de desempenho
. Capacitar 60% das equipes gestoras e assistenciais em leitura e interpretação de relatórios de DRG
. Ampliar 33 consultas mês/ginecologia especializada
</t>
  </si>
  <si>
    <t xml:space="preserve">Ofertar 145 cirurgias eletivas
R$ 500.000,00
</t>
  </si>
  <si>
    <t xml:space="preserve">Incremento ao custeio de serviços da atenção especializada: 
. Outras cirurgias – Alta Complexidade
R$ 1.000.000,00
</t>
  </si>
  <si>
    <t xml:space="preserve">. Garantir a continuidade e sustentabilidade das atividades hospitalares;
. Aprimorar processo de regulação para garantir equidade de acesso e otimizar alocação de leitos.
</t>
  </si>
  <si>
    <t xml:space="preserve">Incremento ao custeio de serviços da atenção especializada:
Aperfeiçoamento de práticas
R$ 360.000,00
. Procedimentos cirúrgicos
R$ 40.000,00
</t>
  </si>
  <si>
    <t xml:space="preserve">Garantir a continuidade e sustentabilidade das atividades hospitalares;
. Aprimorar processo de regulação para garantir equidade de acesso e otimizar alocação de leitos
</t>
  </si>
  <si>
    <t xml:space="preserve">Incremento ao custeio de serviços da atenção especializada: 
. Unidades neonatais
R$ 500.000,00
</t>
  </si>
  <si>
    <t xml:space="preserve">. Realizar 168 internações anuais na UTI Neonatal
. Garantir atenção neonatal centrada no cuidado seguro, qualificado e acolhedor
. Capacitar equipes em práticas de cuidado intensivo e humanização
</t>
  </si>
  <si>
    <t xml:space="preserve">Aumentar oferta anual de 134 procedimentos cirúrgicos eletivos em ortopedia e neurocirurgia
. Reduzir tempo de espera por cirurgias
. Melhorar os padrões de qualidade quanto a segurança do paciente
</t>
  </si>
  <si>
    <t xml:space="preserve">Incremento ao custeio de serviços da atenção especializada: 
. Aperfeiçoamento de práticas
R$ 25.000,00
. CER – Centro Especializado em Reabilitação
R$ 75.000,00
</t>
  </si>
  <si>
    <t xml:space="preserve">Incremento ao custeio de serviços da atenção especializada:
. Aperfeiçoamento de práticas
R$ 720.000,00
. Policlínica, clínica e centro de especialidades
R$ 80.000,00
</t>
  </si>
  <si>
    <t xml:space="preserve">Incremento ao custeio de serviços da atenção especializada: 
. Aperfeiçoamento de práticas
R$ 950.000,00
. Procedimentos cirúrgicos
R$ 50.000,00
</t>
  </si>
  <si>
    <t xml:space="preserve">Incremento ao custeio de serviços da atenção especializada: 
. Onco-oncologia
R$ 350.000,00
. Aperfeiçoamento de práticas
R$ 650.000,00
</t>
  </si>
  <si>
    <t xml:space="preserve">Incremento ao custeio de serviços da atenção especializada: 
. Aperfeiçoamento de práticas
R$ 50.000,00
. CER – Centro Especializado em Reabilitação
R$ 150.000,00
</t>
  </si>
  <si>
    <t xml:space="preserve">
Diretriz 4/Objetivo 2/ Meta 4.2.1
</t>
  </si>
  <si>
    <t>RELAÇÃO DE EMENDAS PARLAMENTARES 2025 – RECURSOS TRASNFERIDOS AO FES NO ANO DE 2025</t>
  </si>
  <si>
    <t>DEPUTADO DR VICTOR LINHARES</t>
  </si>
  <si>
    <t>ADITIVO - CONTRATUALIZAÇÃO</t>
  </si>
  <si>
    <t>VILA VELHA</t>
  </si>
  <si>
    <t>SENADOR FABIANO CONTARATO</t>
  </si>
  <si>
    <t>DEPUTADO GILSON DANIEL</t>
  </si>
  <si>
    <t>GURAPARI</t>
  </si>
  <si>
    <t>DEPUTADO EVAIR DE MELO</t>
  </si>
  <si>
    <t>VITÓRIA</t>
  </si>
  <si>
    <t>GUARAPARI</t>
  </si>
  <si>
    <t>DEPUTADO PAULO FOLETTO</t>
  </si>
  <si>
    <t>ITAPEMIRIM</t>
  </si>
  <si>
    <t>SANTA LEOPOLDINA</t>
  </si>
  <si>
    <t>SENADOR MAGNO MALTA</t>
  </si>
  <si>
    <t>DEPUTADO GILVAN DA FEDERAL</t>
  </si>
  <si>
    <t xml:space="preserve"> CACHOEIRO DE ITAPEMIRIM</t>
  </si>
  <si>
    <t>DEPUTADO HELDER SALOMÃO</t>
  </si>
  <si>
    <t>GUAÇUÍ</t>
  </si>
  <si>
    <t>SÃO JOSÉ DO CALÇADO</t>
  </si>
  <si>
    <t>HOSPITAL ESTADUAL CENTRAL</t>
  </si>
  <si>
    <t>ADITIVO - CONTRATO DE GESTÃO</t>
  </si>
  <si>
    <t>EXECUÇÃO - SESA</t>
  </si>
  <si>
    <t>SERRA</t>
  </si>
  <si>
    <t xml:space="preserve">HOSPITAL DR ROBERTO ARNIZAUT SILVARES
HRAS
</t>
  </si>
  <si>
    <t xml:space="preserve">HOSPITAL INFANTIL N. SENHORA DA GLÓRIA
HINSG
</t>
  </si>
  <si>
    <t xml:space="preserve">HOSPITAL DE JERÔNIMO MONTEIRO
UIJM
</t>
  </si>
  <si>
    <r>
      <t xml:space="preserve">Termo Aditivo (37° TA) assinado e publicado em 04/11/2025. </t>
    </r>
    <r>
      <rPr>
        <b/>
        <sz val="11"/>
        <rFont val="Calibri"/>
        <family val="2"/>
        <scheme val="minor"/>
      </rPr>
      <t xml:space="preserve">PAGO. </t>
    </r>
    <r>
      <rPr>
        <sz val="11"/>
        <rFont val="Calibri"/>
        <family val="2"/>
        <scheme val="minor"/>
      </rPr>
      <t>OB expedida em 06/11/2025.</t>
    </r>
  </si>
  <si>
    <t>RELAÇÃO DE REPASSES DO PAC/MS  – RECURSOS TRASNFERIDOS AO FES NO ANO DE 2025</t>
  </si>
  <si>
    <t>CARIACICA</t>
  </si>
  <si>
    <t>HOSPITAL ESTADUAL DE ATENCAO CLINICA</t>
  </si>
  <si>
    <t>ADITIVO / CONTRATO DE GESTÃO</t>
  </si>
  <si>
    <t>. Adquirir equipamentos para atendimentos de urgência e emergência- urgências (sala de observação) e para setor de Apoio Diagnóstico e Terapia.</t>
  </si>
  <si>
    <t>JERONIMO MONTEIRO</t>
  </si>
  <si>
    <t>B. S. FRANCISCO</t>
  </si>
  <si>
    <t xml:space="preserve">HOSPITAL DRA RITA DE CÁSSIA
</t>
  </si>
  <si>
    <t>BAIXO GUANDU</t>
  </si>
  <si>
    <t>HOSPITAL DR JOÃO DOS SANTOS NEVES</t>
  </si>
  <si>
    <t>AQUISIÇÃO DE EQUIPAMENTOS E MATERIAIS PERMANENTES - PROGRAMA DE ACELERAÇÃO DO CRESCIMENTO (NOVO PAC)</t>
  </si>
  <si>
    <t>Desgaste de vida útil do equipamento</t>
  </si>
  <si>
    <t>Ampliação de 65 leitos, sendo: 12 clínica médica; 08 isolamento; 20 clínica cirúrgica; 15 cuidados semi intensivos e 10 UTI.</t>
  </si>
  <si>
    <t>Implantação de um novo hospital com capacidade instalada para 340 leitos sendo: 20 saude mental, 50 UTI/unidade coranariana (UCO); 10 unidade de terapia  intensiva pediátrica (UTIP); 30 semi intensivo adulto; 6 semi intensivo pediátrico; 25 internação pediátrica; 60 internação cirúrgica; 60 internação clínica; 29 centro cirúrgico/ hemodinãmica; 50 emergência adulto/pediátrico.</t>
  </si>
  <si>
    <t>SESA</t>
  </si>
  <si>
    <t>EMENDAS CUSTEIO MAC</t>
  </si>
  <si>
    <t>EMENDAS ESTRUTURAÇÃO</t>
  </si>
  <si>
    <t>NOVO PAC</t>
  </si>
  <si>
    <t>TOTAL EMENDAS</t>
  </si>
  <si>
    <t xml:space="preserve"> PORTARIA Nº 9.885 DE 30/12/2025</t>
  </si>
  <si>
    <t xml:space="preserve"> PORTARIA Nº 9.494 DE 19/12/2025</t>
  </si>
  <si>
    <t>Diretriz 4, objetivo 2, meta 4.2.4</t>
  </si>
  <si>
    <t xml:space="preserve">Aquisição de equipamentos e materiais permanentes para unidade de atenção especializada em saúde </t>
  </si>
  <si>
    <t>Aquisição de microscópio e bisturi elétrico</t>
  </si>
  <si>
    <t>Aquisição de CADEIRA DE RODAS OBESO, CARRO MACA, CAMA, ETC</t>
  </si>
  <si>
    <t>Aquisição de berços, aparelho para fototerapia, carro de curativos, monitor multiparâmetro, aparelho de anestesia</t>
  </si>
  <si>
    <t>Aquisição de carro de emergência, aspirador de secreções, mesa para refeição, suporte de soro, carro de emergência, etc</t>
  </si>
  <si>
    <t>Aquisição de arco cirúrgico, aparelho de anestesia</t>
  </si>
  <si>
    <t>Aquisição de bisturi elétrico, e aspirador ultrassônico, etc</t>
  </si>
  <si>
    <t xml:space="preserve"> Aquisição de expansor de pele</t>
  </si>
  <si>
    <t>Aquisição de microscopio cirurgico, ultrassom</t>
  </si>
  <si>
    <t>Aquisição de eletrocardiógrafo, eletroversor, aparelho de anestesia, mesa de mayo, etc</t>
  </si>
  <si>
    <t>COMISSÃO</t>
  </si>
  <si>
    <t>JACK ROCHA</t>
  </si>
  <si>
    <t>HELDER SALOMÃO</t>
  </si>
  <si>
    <t xml:space="preserve">HOSPITAL ESTADUAL CENTRAL - HEC </t>
  </si>
  <si>
    <t>% EXECUÇÃO FINANCEIRA</t>
  </si>
  <si>
    <t>Custeio de média e alta complexidade</t>
  </si>
  <si>
    <t>não iniciada</t>
  </si>
  <si>
    <t xml:space="preserve">  -</t>
  </si>
  <si>
    <t>36000631620202400 (2024)</t>
  </si>
  <si>
    <t>6893466000124020 (2024)</t>
  </si>
  <si>
    <t>06893466000124023 (2024)</t>
  </si>
  <si>
    <t>06893466000124031 (2024)</t>
  </si>
  <si>
    <t>6893466000124030 (2024)</t>
  </si>
  <si>
    <t>06893466000124025 (2024)</t>
  </si>
  <si>
    <t>DATA DE REPASSE DO FNS</t>
  </si>
  <si>
    <t>PORTARIA Nº 7.518 - 10/07/25</t>
  </si>
  <si>
    <t>PORTARIA MS/DATA PUBLICAÇÃO</t>
  </si>
  <si>
    <t>PORTARIA Nº 7.474 - 07/07/25</t>
  </si>
  <si>
    <t>PORTARIA Nº 7.544 - 11/07/25</t>
  </si>
  <si>
    <t xml:space="preserve"> PORTARIA Nº 7.518 - 10/07/25</t>
  </si>
  <si>
    <t xml:space="preserve"> PORTARIA Nº 6.119 - 17/12/24</t>
  </si>
  <si>
    <t>PORTARIA Nº 7.500 - 09/07/25</t>
  </si>
  <si>
    <t>PORTARIA Nº 7.309 - 26/06/25</t>
  </si>
  <si>
    <t>PORTARIA Nº 7.716 - 28/07/25</t>
  </si>
  <si>
    <t>PORTARIA Nº 7. 436 - 03/07/2025</t>
  </si>
  <si>
    <t>PORTARIA Nº 7.312 - 26/06/25</t>
  </si>
  <si>
    <t xml:space="preserve"> PORTARIA Nº 7.716- 28/07/25</t>
  </si>
  <si>
    <t xml:space="preserve"> PORTARIA Nº 8.455 - 20/10/25</t>
  </si>
  <si>
    <t>PORTARIA Nº 7.440 - 04/07/25</t>
  </si>
  <si>
    <t xml:space="preserve"> PORTARIA Nº 7.492 - 08/07/25</t>
  </si>
  <si>
    <t>PORTARIA Nº 7. 305 - 25/06/25</t>
  </si>
  <si>
    <t>PORTARIA Nº 8. 408 -15/10/25</t>
  </si>
  <si>
    <t>Publicada PORTARIA Nº 8. 408 - 15/10/25</t>
  </si>
  <si>
    <t>Publicada PORTARIA Nº 7. 308 - 26/06/2024</t>
  </si>
  <si>
    <t xml:space="preserve"> PORTARIA Nº 7. 695 - 25/07/25</t>
  </si>
  <si>
    <t>PORTARIA Nº 7.666 - 23/07/25</t>
  </si>
  <si>
    <t>PORTARIA Nº 7.308 - 26/06/25</t>
  </si>
  <si>
    <t>PORTARIA Nº 7.329 - 27/06/25</t>
  </si>
  <si>
    <t>6893466000124032 (2024)</t>
  </si>
  <si>
    <t>Computador, escada 2 degraus, cadeira de rodas.</t>
  </si>
  <si>
    <t>Portaria 5935 - 11/12/2024</t>
  </si>
  <si>
    <t>Portaria 6104 - 18/12/2024</t>
  </si>
  <si>
    <t>Portaria 5920 - 11/12/2024</t>
  </si>
  <si>
    <t>Portaria 5953 - 11/12/2024</t>
  </si>
  <si>
    <t xml:space="preserve"> Adquiridos instrumentais cirúrgicos no valor de R$ 249.865,00</t>
  </si>
  <si>
    <t>PROPOSTAS DE INCREMENTO MAC (MÉDIA E ALTA COMPLEXIDADE) MANUTENÇÃO DAS AÇÕES E SERVIÇOS PÚBLICOS DE SAÚDE</t>
  </si>
  <si>
    <t>Não se aplica</t>
  </si>
  <si>
    <t xml:space="preserve">Termo Aditivo (39° TA) assinado e publicado em 21/10/2025. PAGO. OB efetuada em 23/10/25 </t>
  </si>
  <si>
    <t>% EXECUÇÃO FINANCEIRA PELO FES</t>
  </si>
  <si>
    <t xml:space="preserve">Incremento ao custeio de serviços da atenção especializada: 
*Implantação de protocolos
R$ 180.000,00
. Porta de entrada
R$ 20.000,00
</t>
  </si>
  <si>
    <t>ESTRUTURAÇÃO DA REDE DE SERVIÇOS PÚBLICOS DE SAÚDE (INVESTIMENTO - EQUIPAMENTOS E MATERIAL PERMANENTE)</t>
  </si>
  <si>
    <t>NÃO SE APLICA</t>
  </si>
  <si>
    <t>VALOR (R$)</t>
  </si>
  <si>
    <t>Em fase de instrução processual</t>
  </si>
  <si>
    <t>Em fase de abertura de Crédito Suplementar</t>
  </si>
  <si>
    <t>TOTAL</t>
  </si>
  <si>
    <t>RECURSOS TRANSFERIDOS AO FES PELO FNS EM 2025</t>
  </si>
  <si>
    <t>Termo Aditivo (39° TA) assinado e publicado em 21/10/2025. PAGO. OB efetuada em 23/10/25</t>
  </si>
  <si>
    <r>
      <t>Termo Aditivo (34° TA) assinado e publicado em 20/10/2025.</t>
    </r>
    <r>
      <rPr>
        <b/>
        <sz val="11"/>
        <rFont val="Calibri"/>
        <family val="2"/>
        <scheme val="minor"/>
      </rPr>
      <t xml:space="preserve">PAGO. </t>
    </r>
    <r>
      <rPr>
        <sz val="11"/>
        <rFont val="Calibri"/>
        <family val="2"/>
        <scheme val="minor"/>
      </rPr>
      <t xml:space="preserve">OB efetuada em 28/10/25 </t>
    </r>
  </si>
  <si>
    <r>
      <t xml:space="preserve">Termo Aditivo (34° TA) assinado e publicado em 20/10/2025. </t>
    </r>
    <r>
      <rPr>
        <b/>
        <sz val="11"/>
        <rFont val="Calibri"/>
        <family val="2"/>
        <scheme val="minor"/>
      </rPr>
      <t>PAGO.</t>
    </r>
    <r>
      <rPr>
        <sz val="11"/>
        <rFont val="Calibri"/>
        <family val="2"/>
        <scheme val="minor"/>
      </rPr>
      <t xml:space="preserve"> OB efetuada em 28/10/25 </t>
    </r>
  </si>
  <si>
    <r>
      <t xml:space="preserve">Termo Aditivo (33° TA) assinado e publicado em 20/10/2025. </t>
    </r>
    <r>
      <rPr>
        <b/>
        <sz val="11"/>
        <rFont val="Calibri"/>
        <family val="2"/>
        <scheme val="minor"/>
      </rPr>
      <t>PAGO.</t>
    </r>
    <r>
      <rPr>
        <sz val="11"/>
        <rFont val="Calibri"/>
        <family val="2"/>
        <scheme val="minor"/>
      </rPr>
      <t xml:space="preserve"> OB efetuada em 28/10/25 </t>
    </r>
  </si>
  <si>
    <r>
      <t xml:space="preserve">Termo Aditivo (30° TA) assinado e publicado em 21/10/2025. </t>
    </r>
    <r>
      <rPr>
        <b/>
        <sz val="11"/>
        <rFont val="Calibri"/>
        <family val="2"/>
        <scheme val="minor"/>
      </rPr>
      <t xml:space="preserve"> PAGO.</t>
    </r>
    <r>
      <rPr>
        <sz val="11"/>
        <rFont val="Calibri"/>
        <family val="2"/>
        <scheme val="minor"/>
      </rPr>
      <t xml:space="preserve"> OB efetuada em 22/10/25 </t>
    </r>
  </si>
  <si>
    <r>
      <t xml:space="preserve">Termo Aditivo (39° TA) assinado e publicado em 16/10/2025. </t>
    </r>
    <r>
      <rPr>
        <b/>
        <sz val="11"/>
        <rFont val="Calibri"/>
        <family val="2"/>
        <scheme val="minor"/>
      </rPr>
      <t>PAGO.</t>
    </r>
    <r>
      <rPr>
        <sz val="11"/>
        <rFont val="Calibri"/>
        <family val="2"/>
        <scheme val="minor"/>
      </rPr>
      <t xml:space="preserve"> OB efetuada em 23/10/25 </t>
    </r>
  </si>
  <si>
    <r>
      <t xml:space="preserve">Termo Aditivo (37° TA) assinado e publicado em 22/10/2025. </t>
    </r>
    <r>
      <rPr>
        <b/>
        <sz val="11"/>
        <rFont val="Calibri"/>
        <family val="2"/>
        <scheme val="minor"/>
      </rPr>
      <t>PAGO.</t>
    </r>
    <r>
      <rPr>
        <sz val="11"/>
        <rFont val="Calibri"/>
        <family val="2"/>
        <scheme val="minor"/>
      </rPr>
      <t xml:space="preserve"> OB efetuada em 23/10/2025 </t>
    </r>
  </si>
  <si>
    <r>
      <t xml:space="preserve">Termo Aditivo (38° TA) assinado e publicado em 04/11/2025. </t>
    </r>
    <r>
      <rPr>
        <b/>
        <sz val="11"/>
        <rFont val="Calibri"/>
        <family val="2"/>
        <scheme val="minor"/>
      </rPr>
      <t>PAGO.</t>
    </r>
    <r>
      <rPr>
        <sz val="11"/>
        <rFont val="Calibri"/>
        <family val="2"/>
        <scheme val="minor"/>
      </rPr>
      <t xml:space="preserve"> OB expedida em 23/10/25. </t>
    </r>
  </si>
  <si>
    <r>
      <t xml:space="preserve">Termo Aditivo (32° TA) assinado e publicado em 20/10/2025. </t>
    </r>
    <r>
      <rPr>
        <b/>
        <sz val="11"/>
        <rFont val="Calibri"/>
        <family val="2"/>
        <scheme val="minor"/>
      </rPr>
      <t>PAGO.</t>
    </r>
    <r>
      <rPr>
        <sz val="11"/>
        <rFont val="Calibri"/>
        <family val="2"/>
        <scheme val="minor"/>
      </rPr>
      <t xml:space="preserve"> OB efetuada em 22/10/25</t>
    </r>
  </si>
  <si>
    <r>
      <t xml:space="preserve">Termo Aditivo (32° TA) assinado e publicado em 17/10/2025. </t>
    </r>
    <r>
      <rPr>
        <b/>
        <sz val="11"/>
        <rFont val="Calibri"/>
        <family val="2"/>
        <scheme val="minor"/>
      </rPr>
      <t>PAGO.</t>
    </r>
    <r>
      <rPr>
        <sz val="11"/>
        <rFont val="Calibri"/>
        <family val="2"/>
        <scheme val="minor"/>
      </rPr>
      <t xml:space="preserve"> OB efetuada em 22/10/25</t>
    </r>
  </si>
  <si>
    <r>
      <t xml:space="preserve">Termo Aditivo (30° TA) assinado e publicado em 21/10/2025. </t>
    </r>
    <r>
      <rPr>
        <b/>
        <sz val="11"/>
        <rFont val="Calibri"/>
        <family val="2"/>
        <scheme val="minor"/>
      </rPr>
      <t xml:space="preserve">PAGO. </t>
    </r>
    <r>
      <rPr>
        <sz val="11"/>
        <rFont val="Calibri"/>
        <family val="2"/>
        <scheme val="minor"/>
      </rPr>
      <t>OB efetuada em 28/10/25</t>
    </r>
  </si>
  <si>
    <r>
      <t xml:space="preserve">Termo Aditivo (33° TA) assinado e publicado em 20/10/2025. </t>
    </r>
    <r>
      <rPr>
        <b/>
        <sz val="11"/>
        <rFont val="Calibri"/>
        <family val="2"/>
        <scheme val="minor"/>
      </rPr>
      <t>PAGO.</t>
    </r>
    <r>
      <rPr>
        <sz val="11"/>
        <rFont val="Calibri"/>
        <family val="2"/>
        <scheme val="minor"/>
      </rPr>
      <t xml:space="preserve"> OB efetuada em 23/10/2025</t>
    </r>
  </si>
  <si>
    <r>
      <t>Termo Aditivo (33° TA) assinado e publicado em 21/10/2025.</t>
    </r>
    <r>
      <rPr>
        <b/>
        <sz val="11"/>
        <rFont val="Calibri"/>
        <family val="2"/>
        <scheme val="minor"/>
      </rPr>
      <t xml:space="preserve"> PAGO. </t>
    </r>
    <r>
      <rPr>
        <sz val="11"/>
        <rFont val="Calibri"/>
        <family val="2"/>
        <scheme val="minor"/>
      </rPr>
      <t>OB de 23/10/2025</t>
    </r>
  </si>
  <si>
    <r>
      <t xml:space="preserve">Termo Aditivo (33° TA) assinado e publicado em 21/10/2025. </t>
    </r>
    <r>
      <rPr>
        <b/>
        <sz val="11"/>
        <rFont val="Calibri"/>
        <family val="2"/>
        <scheme val="minor"/>
      </rPr>
      <t>PAGO.</t>
    </r>
    <r>
      <rPr>
        <sz val="11"/>
        <rFont val="Calibri"/>
        <family val="2"/>
        <scheme val="minor"/>
      </rPr>
      <t xml:space="preserve"> OB de 23/10/2025 </t>
    </r>
  </si>
  <si>
    <r>
      <t xml:space="preserve">10º TERMO ADITIVO AO CONVÊNIO N.º 001/2019 publicado em 10/11/2025. </t>
    </r>
    <r>
      <rPr>
        <b/>
        <sz val="11"/>
        <rFont val="Calibri"/>
        <family val="2"/>
        <scheme val="minor"/>
      </rPr>
      <t>PAGO.</t>
    </r>
    <r>
      <rPr>
        <sz val="11"/>
        <rFont val="Calibri"/>
        <family val="2"/>
        <scheme val="minor"/>
      </rPr>
      <t xml:space="preserve"> OB expedida em 11/11/25 2021</t>
    </r>
  </si>
  <si>
    <r>
      <t xml:space="preserve">10º TERMO ADITIVO AO CONVÊNIO N.º 001/2019 publicado em 10/11/2025. </t>
    </r>
    <r>
      <rPr>
        <b/>
        <sz val="11"/>
        <rFont val="Calibri"/>
        <family val="2"/>
        <scheme val="minor"/>
      </rPr>
      <t>PAGO.</t>
    </r>
    <r>
      <rPr>
        <sz val="11"/>
        <rFont val="Calibri"/>
        <family val="2"/>
        <scheme val="minor"/>
      </rPr>
      <t xml:space="preserve"> OB efetuada em 13/11/25</t>
    </r>
  </si>
  <si>
    <r>
      <t xml:space="preserve">Termo Aditivo (13° TA) assinado e publicado em 10/11/2025. </t>
    </r>
    <r>
      <rPr>
        <b/>
        <sz val="11"/>
        <rFont val="Calibri"/>
        <family val="2"/>
        <scheme val="minor"/>
      </rPr>
      <t xml:space="preserve">PAGO </t>
    </r>
    <r>
      <rPr>
        <sz val="11"/>
        <rFont val="Calibri"/>
        <family val="2"/>
        <scheme val="minor"/>
      </rPr>
      <t>em 14/11/2025</t>
    </r>
  </si>
  <si>
    <r>
      <t xml:space="preserve">Termo Aditivo (13° TA) assinado e publicado em 10/11/2025. </t>
    </r>
    <r>
      <rPr>
        <b/>
        <sz val="11"/>
        <rFont val="Calibri"/>
        <family val="2"/>
        <scheme val="minor"/>
      </rPr>
      <t xml:space="preserve">PAGO </t>
    </r>
    <r>
      <rPr>
        <sz val="11"/>
        <rFont val="Calibri"/>
        <family val="2"/>
        <scheme val="minor"/>
      </rPr>
      <t xml:space="preserve">em 14/11/2025 </t>
    </r>
  </si>
  <si>
    <t>Incremento ao custeio de serviços da atenção especializada:
. Implantação de protocolos
R$ 180.000,00
. Porta de entrada
R$ 20.000,00</t>
  </si>
  <si>
    <t>Incremento ao custeio de serviços da atenção especializada: 
. Procedimentos cirúrgicos
R$120.000,00
. Média permanência
R$ 880.000,00</t>
  </si>
  <si>
    <t>Incremento ao custeio de serviços da atenção especializada: 
. Policlínica, clínica e centro de especialidades
R$ 19.800,00
. Média de permanência
R$ 180.200,00</t>
  </si>
  <si>
    <t>Incremento ao custeio de serviços da atenção especializada: 
. Procedimentos Clínicos 
R$ 87.000,00
. Média permanência
R$ 713.000,00</t>
  </si>
  <si>
    <t>Incremento ao custeio de serviços da atenção especializada: 
. Aperfeiçoamento de práticas
R$ 477.000,00</t>
  </si>
  <si>
    <t>Incremento ao custeio de serviços da atenção especializada: 
. Outras cirurgias de alta complexidade
R$ 500.000,00</t>
  </si>
  <si>
    <t>. Ofertar 120 cirurgias eletivas em um ano
. Atualizar e revisar protocolos assistenciais
. Capacitar equipes em segurança do paciente e práticas assistenciais</t>
  </si>
  <si>
    <t>Incremento ao custeio de serviços da atenção especializada: 
. Procedimentos Clínicos 
R$100.000,00
. Média permanência
R$ 700.000,00</t>
  </si>
  <si>
    <t>Incremento ao custeio de serviços da atenção especializada: 
. Aperfeiçoamento de práticas
R$ 396.000,00
. Procedimentos cirúrgicos
R$ 44.000,00</t>
  </si>
  <si>
    <t>Incremento ao custeio de serviços da atenção especializada: 
. Aperfeiçoamento de práticas
R$ 360.000,00
. Procedimentos cirúrgicos
R$ 40.000,00</t>
  </si>
  <si>
    <t>Incremento ao custeio de serviços da atenção especializada: 
. Condições de funcionamento das unidades
R$ 657.703,00
. Procedimentos cirúrgicos
R$ 101.297,00</t>
  </si>
  <si>
    <t>Incremento ao custeio de serviços da atenção especializada: 
. Procedimentos cirúrgicos
R$ 250.000,00</t>
  </si>
  <si>
    <t>Incremento ao custeio de serviços da atenção especializada: 
. Procedimentos cirúrgicos
R$ 700.000,00</t>
  </si>
  <si>
    <t>Incremento ao custeio de serviços da atenção especializada: 
. Aperfeiçoamento de práticas
R$7.000,00
. Policlínica, clínica e centro de especialidades
R$ 130.000,00</t>
  </si>
  <si>
    <t>Incremento ao custeio de serviços da atenção especializada: 
. Condições de funcionamento das unidades
R$ 23.000,00
. CER – Centro Especializado em Reabilitação
R$ 140.000,00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</si>
</sst>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R$&quot;\ #,##0.00"/>
    <numFmt numFmtId="165" formatCode="dd\/mm\/yyyy"/>
    <numFmt numFmtId="166" formatCode="&quot;R$&quot;#,##0.00;&quot;-R$&quot;#,##0.00"/>
    <numFmt numFmtId="167" formatCode="#,##0.0000"/>
    <numFmt numFmtId="168" formatCode="0.0%"/>
  </numFmts>
  <fonts count="20" x14ac:knownFonts="1"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212529"/>
      <name val="Arial"/>
      <family val="2"/>
    </font>
    <font>
      <sz val="9"/>
      <color indexed="8"/>
      <name val="Calibri"/>
      <family val="2"/>
      <scheme val="minor"/>
    </font>
    <font>
      <b/>
      <u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17">
    <xf numFmtId="0" fontId="0" fillId="0" borderId="0" xfId="0"/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165" fontId="0" fillId="0" borderId="0" xfId="0" applyNumberFormat="1"/>
    <xf numFmtId="0" fontId="2" fillId="0" borderId="0" xfId="0" applyFont="1" applyFill="1"/>
    <xf numFmtId="4" fontId="2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/>
    <xf numFmtId="164" fontId="5" fillId="0" borderId="0" xfId="0" applyNumberFormat="1" applyFont="1" applyFill="1"/>
    <xf numFmtId="0" fontId="5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3" fillId="0" borderId="0" xfId="0" applyFont="1" applyBorder="1" applyAlignment="1"/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Fill="1"/>
    <xf numFmtId="0" fontId="6" fillId="0" borderId="0" xfId="0" applyNumberFormat="1" applyFont="1" applyFill="1"/>
    <xf numFmtId="0" fontId="8" fillId="0" borderId="0" xfId="0" applyFont="1" applyFill="1" applyAlignment="1">
      <alignment horizontal="center" vertical="center"/>
    </xf>
    <xf numFmtId="0" fontId="2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/>
    <xf numFmtId="0" fontId="8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166" fontId="0" fillId="0" borderId="5" xfId="0" applyNumberForma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0" fontId="10" fillId="0" borderId="2" xfId="0" applyFont="1" applyBorder="1" applyAlignment="1">
      <alignment horizontal="justify" vertical="center" wrapText="1"/>
    </xf>
    <xf numFmtId="166" fontId="0" fillId="0" borderId="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12" fillId="0" borderId="4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164" fontId="0" fillId="0" borderId="0" xfId="0" applyNumberFormat="1"/>
    <xf numFmtId="165" fontId="0" fillId="0" borderId="1" xfId="0" applyNumberFormat="1" applyBorder="1" applyAlignment="1">
      <alignment horizontal="center" vertical="center" wrapText="1"/>
    </xf>
    <xf numFmtId="0" fontId="14" fillId="3" borderId="0" xfId="0" applyFont="1" applyFill="1"/>
    <xf numFmtId="164" fontId="14" fillId="3" borderId="0" xfId="0" applyNumberFormat="1" applyFont="1" applyFill="1"/>
    <xf numFmtId="0" fontId="14" fillId="0" borderId="0" xfId="0" applyFont="1"/>
    <xf numFmtId="164" fontId="14" fillId="0" borderId="7" xfId="0" applyNumberFormat="1" applyFont="1" applyBorder="1"/>
    <xf numFmtId="0" fontId="15" fillId="3" borderId="0" xfId="0" applyFont="1" applyFill="1"/>
    <xf numFmtId="164" fontId="15" fillId="3" borderId="0" xfId="0" applyNumberFormat="1" applyFont="1" applyFill="1"/>
    <xf numFmtId="164" fontId="14" fillId="0" borderId="0" xfId="0" applyNumberFormat="1" applyFont="1"/>
    <xf numFmtId="164" fontId="15" fillId="0" borderId="0" xfId="0" applyNumberFormat="1" applyFont="1"/>
    <xf numFmtId="0" fontId="13" fillId="4" borderId="1" xfId="0" applyFont="1" applyFill="1" applyBorder="1" applyAlignment="1">
      <alignment horizontal="center" vertical="center" wrapText="1"/>
    </xf>
    <xf numFmtId="9" fontId="2" fillId="4" borderId="1" xfId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/>
    <xf numFmtId="0" fontId="3" fillId="0" borderId="1" xfId="0" applyFont="1" applyFill="1" applyBorder="1"/>
    <xf numFmtId="164" fontId="5" fillId="0" borderId="1" xfId="0" applyNumberFormat="1" applyFont="1" applyFill="1" applyBorder="1"/>
    <xf numFmtId="0" fontId="5" fillId="0" borderId="1" xfId="0" applyNumberFormat="1" applyFont="1" applyFill="1" applyBorder="1"/>
    <xf numFmtId="164" fontId="19" fillId="0" borderId="1" xfId="0" applyNumberFormat="1" applyFont="1" applyFill="1" applyBorder="1"/>
    <xf numFmtId="0" fontId="18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8" fontId="2" fillId="4" borderId="1" xfId="1" applyNumberFormat="1" applyFont="1" applyFill="1" applyBorder="1" applyAlignment="1">
      <alignment horizontal="center" vertical="center"/>
    </xf>
    <xf numFmtId="9" fontId="2" fillId="4" borderId="1" xfId="1" applyFont="1" applyFill="1" applyBorder="1" applyAlignment="1">
      <alignment horizontal="center" vertical="center" wrapText="1"/>
    </xf>
    <xf numFmtId="9" fontId="2" fillId="4" borderId="1" xfId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1" fontId="2" fillId="6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showGridLines="0" workbookViewId="0">
      <selection activeCell="B27" sqref="B27"/>
    </sheetView>
  </sheetViews>
  <sheetFormatPr defaultRowHeight="15" x14ac:dyDescent="0.25"/>
  <cols>
    <col min="1" max="1" width="47.7109375" customWidth="1"/>
    <col min="2" max="2" width="24.140625" style="62" customWidth="1"/>
    <col min="10" max="10" width="19.7109375" customWidth="1"/>
  </cols>
  <sheetData>
    <row r="2" spans="1:10" ht="21.75" thickBot="1" x14ac:dyDescent="0.4">
      <c r="A2" s="99" t="s">
        <v>259</v>
      </c>
      <c r="B2" s="99"/>
    </row>
    <row r="3" spans="1:10" ht="15.75" thickTop="1" x14ac:dyDescent="0.25"/>
    <row r="4" spans="1:10" ht="15.75" x14ac:dyDescent="0.25">
      <c r="A4" s="64" t="s">
        <v>186</v>
      </c>
      <c r="B4" s="65">
        <v>23511714</v>
      </c>
    </row>
    <row r="5" spans="1:10" ht="16.5" thickBot="1" x14ac:dyDescent="0.3">
      <c r="A5" s="66" t="s">
        <v>187</v>
      </c>
      <c r="B5" s="67">
        <v>5684103</v>
      </c>
      <c r="J5" s="1"/>
    </row>
    <row r="6" spans="1:10" ht="15.75" x14ac:dyDescent="0.25">
      <c r="A6" s="68" t="s">
        <v>189</v>
      </c>
      <c r="B6" s="69">
        <f>B4+B5</f>
        <v>29195817</v>
      </c>
    </row>
    <row r="7" spans="1:10" ht="15.75" x14ac:dyDescent="0.25">
      <c r="A7" s="66"/>
      <c r="B7" s="70"/>
    </row>
    <row r="8" spans="1:10" ht="15.75" x14ac:dyDescent="0.25">
      <c r="A8" s="64" t="s">
        <v>188</v>
      </c>
      <c r="B8" s="69">
        <v>70563200</v>
      </c>
      <c r="J8" s="1"/>
    </row>
    <row r="9" spans="1:10" ht="15.75" x14ac:dyDescent="0.25">
      <c r="A9" s="66"/>
      <c r="B9" s="70"/>
    </row>
    <row r="10" spans="1:10" ht="15.75" x14ac:dyDescent="0.25">
      <c r="A10" s="68" t="s">
        <v>258</v>
      </c>
      <c r="B10" s="71">
        <f>B6+B8</f>
        <v>99759017</v>
      </c>
      <c r="J10" s="1"/>
    </row>
    <row r="12" spans="1:10" x14ac:dyDescent="0.25">
      <c r="J12" s="1"/>
    </row>
    <row r="14" spans="1:10" x14ac:dyDescent="0.25">
      <c r="J14" s="1"/>
    </row>
    <row r="16" spans="1:10" x14ac:dyDescent="0.25">
      <c r="J16" s="1"/>
    </row>
    <row r="18" spans="10:10" x14ac:dyDescent="0.25">
      <c r="J18" s="1"/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showGridLines="0" tabSelected="1" view="pageBreakPreview" zoomScale="90" zoomScaleNormal="80" zoomScaleSheetLayoutView="90" workbookViewId="0">
      <pane ySplit="5" topLeftCell="A6" activePane="bottomLeft" state="frozen"/>
      <selection activeCell="C1" sqref="C1"/>
      <selection pane="bottomLeft" activeCell="A6" sqref="A6:A8"/>
    </sheetView>
  </sheetViews>
  <sheetFormatPr defaultColWidth="9.140625" defaultRowHeight="15" x14ac:dyDescent="0.25"/>
  <cols>
    <col min="1" max="1" width="23.140625" style="8" customWidth="1"/>
    <col min="2" max="2" width="15.5703125" style="5" customWidth="1"/>
    <col min="3" max="3" width="18.42578125" style="5" customWidth="1"/>
    <col min="4" max="4" width="16.7109375" style="5" customWidth="1"/>
    <col min="5" max="5" width="19.140625" style="5" customWidth="1"/>
    <col min="6" max="6" width="27.5703125" style="10" customWidth="1"/>
    <col min="7" max="7" width="40.140625" style="5" customWidth="1"/>
    <col min="8" max="8" width="20.28515625" style="5" customWidth="1"/>
    <col min="9" max="9" width="17" style="5" customWidth="1"/>
    <col min="10" max="10" width="17.42578125" style="5" customWidth="1"/>
    <col min="11" max="11" width="19" style="20" customWidth="1"/>
    <col min="12" max="12" width="19.140625" style="5" customWidth="1"/>
    <col min="13" max="13" width="18.28515625" style="3" customWidth="1"/>
    <col min="14" max="14" width="16.7109375" style="2" customWidth="1"/>
    <col min="15" max="16384" width="9.140625" style="2"/>
  </cols>
  <sheetData>
    <row r="1" spans="1:13" x14ac:dyDescent="0.25">
      <c r="D1" s="15"/>
      <c r="E1" s="15"/>
      <c r="F1" s="15"/>
      <c r="G1" s="15"/>
      <c r="H1" s="15"/>
      <c r="I1" s="15"/>
      <c r="J1" s="15"/>
      <c r="K1" s="15"/>
      <c r="L1" s="15"/>
      <c r="M1" s="14"/>
    </row>
    <row r="2" spans="1:13" ht="39" customHeight="1" thickBot="1" x14ac:dyDescent="0.3">
      <c r="A2" s="107" t="s">
        <v>144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7"/>
    </row>
    <row r="3" spans="1:13" s="5" customFormat="1" ht="8.25" customHeight="1" thickTop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7"/>
    </row>
    <row r="4" spans="1:13" ht="39" customHeight="1" x14ac:dyDescent="0.25">
      <c r="A4" s="13" t="s">
        <v>248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7"/>
    </row>
    <row r="5" spans="1:13" s="49" customFormat="1" ht="51" customHeight="1" x14ac:dyDescent="0.25">
      <c r="A5" s="46" t="s">
        <v>67</v>
      </c>
      <c r="B5" s="46" t="s">
        <v>120</v>
      </c>
      <c r="C5" s="46" t="s">
        <v>0</v>
      </c>
      <c r="D5" s="46" t="s">
        <v>121</v>
      </c>
      <c r="E5" s="46" t="s">
        <v>122</v>
      </c>
      <c r="F5" s="46" t="s">
        <v>1</v>
      </c>
      <c r="G5" s="46" t="s">
        <v>2</v>
      </c>
      <c r="H5" s="46" t="s">
        <v>3</v>
      </c>
      <c r="I5" s="48" t="s">
        <v>219</v>
      </c>
      <c r="J5" s="46" t="s">
        <v>217</v>
      </c>
      <c r="K5" s="46" t="s">
        <v>5</v>
      </c>
      <c r="L5" s="46" t="s">
        <v>4</v>
      </c>
      <c r="M5" s="72" t="s">
        <v>251</v>
      </c>
    </row>
    <row r="6" spans="1:13" s="27" customFormat="1" ht="69.75" customHeight="1" x14ac:dyDescent="0.25">
      <c r="A6" s="115">
        <v>3.60006639162025E+16</v>
      </c>
      <c r="B6" s="104" t="s">
        <v>147</v>
      </c>
      <c r="C6" s="100" t="s">
        <v>28</v>
      </c>
      <c r="D6" s="104" t="s">
        <v>146</v>
      </c>
      <c r="E6" s="113" t="s">
        <v>145</v>
      </c>
      <c r="F6" s="100" t="s">
        <v>124</v>
      </c>
      <c r="G6" s="87" t="s">
        <v>32</v>
      </c>
      <c r="H6" s="106">
        <v>5000000</v>
      </c>
      <c r="I6" s="105" t="s">
        <v>218</v>
      </c>
      <c r="J6" s="108">
        <v>45887</v>
      </c>
      <c r="K6" s="100" t="s">
        <v>35</v>
      </c>
      <c r="L6" s="100" t="s">
        <v>260</v>
      </c>
      <c r="M6" s="103">
        <v>1</v>
      </c>
    </row>
    <row r="7" spans="1:13" s="27" customFormat="1" ht="46.5" customHeight="1" x14ac:dyDescent="0.25">
      <c r="A7" s="115"/>
      <c r="B7" s="104"/>
      <c r="C7" s="100"/>
      <c r="D7" s="104"/>
      <c r="E7" s="113"/>
      <c r="F7" s="100"/>
      <c r="G7" s="87" t="s">
        <v>33</v>
      </c>
      <c r="H7" s="106"/>
      <c r="I7" s="105"/>
      <c r="J7" s="100"/>
      <c r="K7" s="100"/>
      <c r="L7" s="100"/>
      <c r="M7" s="103"/>
    </row>
    <row r="8" spans="1:13" s="27" customFormat="1" ht="56.25" customHeight="1" x14ac:dyDescent="0.25">
      <c r="A8" s="115"/>
      <c r="B8" s="104"/>
      <c r="C8" s="100"/>
      <c r="D8" s="104"/>
      <c r="E8" s="113"/>
      <c r="F8" s="100"/>
      <c r="G8" s="87" t="s">
        <v>34</v>
      </c>
      <c r="H8" s="106"/>
      <c r="I8" s="105"/>
      <c r="J8" s="100"/>
      <c r="K8" s="100"/>
      <c r="L8" s="100"/>
      <c r="M8" s="103"/>
    </row>
    <row r="9" spans="1:13" s="27" customFormat="1" ht="69.75" customHeight="1" x14ac:dyDescent="0.25">
      <c r="A9" s="115">
        <v>3.60006675632025E+16</v>
      </c>
      <c r="B9" s="104" t="s">
        <v>147</v>
      </c>
      <c r="C9" s="100" t="s">
        <v>28</v>
      </c>
      <c r="D9" s="104" t="s">
        <v>146</v>
      </c>
      <c r="E9" s="104" t="s">
        <v>148</v>
      </c>
      <c r="F9" s="100" t="s">
        <v>125</v>
      </c>
      <c r="G9" s="87" t="s">
        <v>36</v>
      </c>
      <c r="H9" s="106">
        <v>1000000</v>
      </c>
      <c r="I9" s="105" t="s">
        <v>220</v>
      </c>
      <c r="J9" s="108">
        <v>45887</v>
      </c>
      <c r="K9" s="100" t="s">
        <v>19</v>
      </c>
      <c r="L9" s="100" t="s">
        <v>250</v>
      </c>
      <c r="M9" s="103">
        <v>1</v>
      </c>
    </row>
    <row r="10" spans="1:13" s="27" customFormat="1" ht="84.75" customHeight="1" x14ac:dyDescent="0.25">
      <c r="A10" s="115"/>
      <c r="B10" s="104"/>
      <c r="C10" s="100"/>
      <c r="D10" s="104"/>
      <c r="E10" s="104"/>
      <c r="F10" s="100"/>
      <c r="G10" s="87" t="s">
        <v>37</v>
      </c>
      <c r="H10" s="106"/>
      <c r="I10" s="105"/>
      <c r="J10" s="100"/>
      <c r="K10" s="100"/>
      <c r="L10" s="100"/>
      <c r="M10" s="103"/>
    </row>
    <row r="11" spans="1:13" s="27" customFormat="1" ht="66.75" customHeight="1" x14ac:dyDescent="0.25">
      <c r="A11" s="115">
        <v>3.60006699352025E+16</v>
      </c>
      <c r="B11" s="104" t="s">
        <v>147</v>
      </c>
      <c r="C11" s="100" t="s">
        <v>28</v>
      </c>
      <c r="D11" s="104" t="s">
        <v>146</v>
      </c>
      <c r="E11" s="104" t="s">
        <v>148</v>
      </c>
      <c r="F11" s="100" t="s">
        <v>252</v>
      </c>
      <c r="G11" s="87" t="s">
        <v>29</v>
      </c>
      <c r="H11" s="106">
        <v>200000</v>
      </c>
      <c r="I11" s="105" t="s">
        <v>224</v>
      </c>
      <c r="J11" s="108">
        <v>45887</v>
      </c>
      <c r="K11" s="100" t="s">
        <v>31</v>
      </c>
      <c r="L11" s="100" t="s">
        <v>250</v>
      </c>
      <c r="M11" s="103">
        <v>1</v>
      </c>
    </row>
    <row r="12" spans="1:13" s="27" customFormat="1" ht="90" customHeight="1" x14ac:dyDescent="0.25">
      <c r="A12" s="115"/>
      <c r="B12" s="104"/>
      <c r="C12" s="100"/>
      <c r="D12" s="104"/>
      <c r="E12" s="104"/>
      <c r="F12" s="100"/>
      <c r="G12" s="87" t="s">
        <v>30</v>
      </c>
      <c r="H12" s="106"/>
      <c r="I12" s="105"/>
      <c r="J12" s="100"/>
      <c r="K12" s="100"/>
      <c r="L12" s="100"/>
      <c r="M12" s="103"/>
    </row>
    <row r="13" spans="1:13" s="27" customFormat="1" x14ac:dyDescent="0.25">
      <c r="A13" s="115">
        <v>3.60006622192025E+16</v>
      </c>
      <c r="B13" s="104" t="s">
        <v>119</v>
      </c>
      <c r="C13" s="100" t="s">
        <v>38</v>
      </c>
      <c r="D13" s="104" t="s">
        <v>146</v>
      </c>
      <c r="E13" s="104" t="s">
        <v>148</v>
      </c>
      <c r="F13" s="100" t="s">
        <v>126</v>
      </c>
      <c r="G13" s="100" t="s">
        <v>39</v>
      </c>
      <c r="H13" s="106">
        <v>1000000</v>
      </c>
      <c r="I13" s="105" t="s">
        <v>225</v>
      </c>
      <c r="J13" s="108">
        <v>45887</v>
      </c>
      <c r="K13" s="100" t="s">
        <v>40</v>
      </c>
      <c r="L13" s="100" t="s">
        <v>261</v>
      </c>
      <c r="M13" s="103">
        <v>1</v>
      </c>
    </row>
    <row r="14" spans="1:13" s="27" customFormat="1" ht="130.5" customHeight="1" x14ac:dyDescent="0.25">
      <c r="A14" s="115"/>
      <c r="B14" s="104"/>
      <c r="C14" s="100"/>
      <c r="D14" s="104"/>
      <c r="E14" s="104"/>
      <c r="F14" s="100"/>
      <c r="G14" s="100"/>
      <c r="H14" s="106"/>
      <c r="I14" s="105"/>
      <c r="J14" s="100"/>
      <c r="K14" s="100"/>
      <c r="L14" s="100"/>
      <c r="M14" s="103"/>
    </row>
    <row r="15" spans="1:13" s="27" customFormat="1" ht="88.5" customHeight="1" x14ac:dyDescent="0.25">
      <c r="A15" s="115">
        <v>3.60006793312025E+16</v>
      </c>
      <c r="B15" s="104" t="s">
        <v>119</v>
      </c>
      <c r="C15" s="100" t="s">
        <v>38</v>
      </c>
      <c r="D15" s="104" t="s">
        <v>146</v>
      </c>
      <c r="E15" s="111" t="s">
        <v>149</v>
      </c>
      <c r="F15" s="100" t="s">
        <v>127</v>
      </c>
      <c r="G15" s="100" t="s">
        <v>72</v>
      </c>
      <c r="H15" s="106">
        <v>1200000</v>
      </c>
      <c r="I15" s="105" t="s">
        <v>226</v>
      </c>
      <c r="J15" s="108">
        <v>45909</v>
      </c>
      <c r="K15" s="100" t="s">
        <v>143</v>
      </c>
      <c r="L15" s="100" t="s">
        <v>262</v>
      </c>
      <c r="M15" s="103">
        <v>1</v>
      </c>
    </row>
    <row r="16" spans="1:13" s="27" customFormat="1" ht="65.25" customHeight="1" x14ac:dyDescent="0.25">
      <c r="A16" s="115"/>
      <c r="B16" s="104"/>
      <c r="C16" s="100"/>
      <c r="D16" s="104"/>
      <c r="E16" s="111"/>
      <c r="F16" s="100"/>
      <c r="G16" s="100"/>
      <c r="H16" s="106"/>
      <c r="I16" s="105"/>
      <c r="J16" s="100"/>
      <c r="K16" s="100"/>
      <c r="L16" s="100"/>
      <c r="M16" s="103"/>
    </row>
    <row r="17" spans="1:13" s="27" customFormat="1" ht="75" customHeight="1" x14ac:dyDescent="0.25">
      <c r="A17" s="115">
        <v>3.60006622752025E+16</v>
      </c>
      <c r="B17" s="104" t="s">
        <v>155</v>
      </c>
      <c r="C17" s="100" t="s">
        <v>41</v>
      </c>
      <c r="D17" s="104" t="s">
        <v>146</v>
      </c>
      <c r="E17" s="104" t="s">
        <v>148</v>
      </c>
      <c r="F17" s="100" t="s">
        <v>128</v>
      </c>
      <c r="G17" s="87" t="s">
        <v>42</v>
      </c>
      <c r="H17" s="106">
        <v>500000</v>
      </c>
      <c r="I17" s="105" t="s">
        <v>221</v>
      </c>
      <c r="J17" s="108">
        <v>45887</v>
      </c>
      <c r="K17" s="100" t="s">
        <v>44</v>
      </c>
      <c r="L17" s="100" t="s">
        <v>263</v>
      </c>
      <c r="M17" s="103">
        <v>1</v>
      </c>
    </row>
    <row r="18" spans="1:13" s="27" customFormat="1" ht="108" customHeight="1" x14ac:dyDescent="0.25">
      <c r="A18" s="115"/>
      <c r="B18" s="104"/>
      <c r="C18" s="100"/>
      <c r="D18" s="104"/>
      <c r="E18" s="104"/>
      <c r="F18" s="100"/>
      <c r="G18" s="87" t="s">
        <v>43</v>
      </c>
      <c r="H18" s="106"/>
      <c r="I18" s="105"/>
      <c r="J18" s="100"/>
      <c r="K18" s="100"/>
      <c r="L18" s="100"/>
      <c r="M18" s="103"/>
    </row>
    <row r="19" spans="1:13" s="27" customFormat="1" ht="56.25" customHeight="1" x14ac:dyDescent="0.25">
      <c r="A19" s="115">
        <v>3.60006675942025E+16</v>
      </c>
      <c r="B19" s="104" t="s">
        <v>156</v>
      </c>
      <c r="C19" s="100" t="s">
        <v>45</v>
      </c>
      <c r="D19" s="104" t="s">
        <v>146</v>
      </c>
      <c r="E19" s="104" t="s">
        <v>148</v>
      </c>
      <c r="F19" s="100" t="s">
        <v>278</v>
      </c>
      <c r="G19" s="87" t="s">
        <v>46</v>
      </c>
      <c r="H19" s="106">
        <v>200000</v>
      </c>
      <c r="I19" s="105" t="s">
        <v>220</v>
      </c>
      <c r="J19" s="108">
        <v>45887</v>
      </c>
      <c r="K19" s="100" t="s">
        <v>31</v>
      </c>
      <c r="L19" s="100" t="s">
        <v>264</v>
      </c>
      <c r="M19" s="103">
        <v>1</v>
      </c>
    </row>
    <row r="20" spans="1:13" s="27" customFormat="1" ht="89.25" customHeight="1" x14ac:dyDescent="0.25">
      <c r="A20" s="115"/>
      <c r="B20" s="104"/>
      <c r="C20" s="100"/>
      <c r="D20" s="104"/>
      <c r="E20" s="104"/>
      <c r="F20" s="100"/>
      <c r="G20" s="87" t="s">
        <v>47</v>
      </c>
      <c r="H20" s="106"/>
      <c r="I20" s="105"/>
      <c r="J20" s="100"/>
      <c r="K20" s="100"/>
      <c r="L20" s="100"/>
      <c r="M20" s="103"/>
    </row>
    <row r="21" spans="1:13" s="27" customFormat="1" ht="93.75" customHeight="1" x14ac:dyDescent="0.25">
      <c r="A21" s="115">
        <v>3.60006611042025E+16</v>
      </c>
      <c r="B21" s="104" t="s">
        <v>152</v>
      </c>
      <c r="C21" s="100" t="s">
        <v>16</v>
      </c>
      <c r="D21" s="104" t="s">
        <v>146</v>
      </c>
      <c r="E21" s="104" t="s">
        <v>148</v>
      </c>
      <c r="F21" s="100" t="s">
        <v>279</v>
      </c>
      <c r="G21" s="87" t="s">
        <v>17</v>
      </c>
      <c r="H21" s="106">
        <v>1000000</v>
      </c>
      <c r="I21" s="105" t="s">
        <v>225</v>
      </c>
      <c r="J21" s="108">
        <v>45887</v>
      </c>
      <c r="K21" s="100" t="s">
        <v>19</v>
      </c>
      <c r="L21" s="100" t="s">
        <v>265</v>
      </c>
      <c r="M21" s="103">
        <v>1</v>
      </c>
    </row>
    <row r="22" spans="1:13" s="27" customFormat="1" ht="48" customHeight="1" x14ac:dyDescent="0.25">
      <c r="A22" s="115"/>
      <c r="B22" s="104"/>
      <c r="C22" s="100"/>
      <c r="D22" s="104"/>
      <c r="E22" s="104"/>
      <c r="F22" s="100"/>
      <c r="G22" s="87" t="s">
        <v>18</v>
      </c>
      <c r="H22" s="106"/>
      <c r="I22" s="105"/>
      <c r="J22" s="108"/>
      <c r="K22" s="100"/>
      <c r="L22" s="100"/>
      <c r="M22" s="103"/>
    </row>
    <row r="23" spans="1:13" s="27" customFormat="1" ht="158.25" customHeight="1" x14ac:dyDescent="0.25">
      <c r="A23" s="92">
        <v>3.60006614552025E+16</v>
      </c>
      <c r="B23" s="85" t="s">
        <v>152</v>
      </c>
      <c r="C23" s="87" t="s">
        <v>94</v>
      </c>
      <c r="D23" s="85" t="s">
        <v>146</v>
      </c>
      <c r="E23" s="85" t="s">
        <v>158</v>
      </c>
      <c r="F23" s="87" t="s">
        <v>280</v>
      </c>
      <c r="G23" s="87" t="s">
        <v>129</v>
      </c>
      <c r="H23" s="86" t="s">
        <v>87</v>
      </c>
      <c r="I23" s="89" t="s">
        <v>227</v>
      </c>
      <c r="J23" s="91" t="s">
        <v>88</v>
      </c>
      <c r="K23" s="87" t="s">
        <v>105</v>
      </c>
      <c r="L23" s="87" t="s">
        <v>210</v>
      </c>
      <c r="M23" s="73">
        <v>0</v>
      </c>
    </row>
    <row r="24" spans="1:13" s="27" customFormat="1" ht="72" customHeight="1" x14ac:dyDescent="0.25">
      <c r="A24" s="115">
        <v>3.60006615182025E+16</v>
      </c>
      <c r="B24" s="104" t="s">
        <v>159</v>
      </c>
      <c r="C24" s="100" t="s">
        <v>13</v>
      </c>
      <c r="D24" s="104" t="s">
        <v>146</v>
      </c>
      <c r="E24" s="104" t="s">
        <v>148</v>
      </c>
      <c r="F24" s="100" t="s">
        <v>281</v>
      </c>
      <c r="G24" s="87" t="s">
        <v>14</v>
      </c>
      <c r="H24" s="106">
        <v>800000</v>
      </c>
      <c r="I24" s="105" t="s">
        <v>228</v>
      </c>
      <c r="J24" s="108">
        <v>45887</v>
      </c>
      <c r="K24" s="100" t="s">
        <v>12</v>
      </c>
      <c r="L24" s="100" t="s">
        <v>266</v>
      </c>
      <c r="M24" s="103">
        <v>1</v>
      </c>
    </row>
    <row r="25" spans="1:13" s="27" customFormat="1" ht="72.75" customHeight="1" x14ac:dyDescent="0.25">
      <c r="A25" s="115"/>
      <c r="B25" s="104"/>
      <c r="C25" s="100"/>
      <c r="D25" s="104"/>
      <c r="E25" s="104"/>
      <c r="F25" s="100"/>
      <c r="G25" s="87" t="s">
        <v>15</v>
      </c>
      <c r="H25" s="106"/>
      <c r="I25" s="105"/>
      <c r="J25" s="100"/>
      <c r="K25" s="100"/>
      <c r="L25" s="100"/>
      <c r="M25" s="103"/>
    </row>
    <row r="26" spans="1:13" s="27" customFormat="1" ht="75" customHeight="1" x14ac:dyDescent="0.25">
      <c r="A26" s="115">
        <v>3.60006793352025E+16</v>
      </c>
      <c r="B26" s="104" t="s">
        <v>159</v>
      </c>
      <c r="C26" s="100" t="s">
        <v>13</v>
      </c>
      <c r="D26" s="104" t="s">
        <v>146</v>
      </c>
      <c r="E26" s="85" t="s">
        <v>149</v>
      </c>
      <c r="F26" s="100" t="s">
        <v>282</v>
      </c>
      <c r="G26" s="87" t="s">
        <v>69</v>
      </c>
      <c r="H26" s="106">
        <v>477000</v>
      </c>
      <c r="I26" s="105" t="s">
        <v>229</v>
      </c>
      <c r="J26" s="109">
        <v>45909</v>
      </c>
      <c r="K26" s="100" t="s">
        <v>44</v>
      </c>
      <c r="L26" s="100" t="s">
        <v>267</v>
      </c>
      <c r="M26" s="103">
        <v>1</v>
      </c>
    </row>
    <row r="27" spans="1:13" s="27" customFormat="1" ht="65.25" customHeight="1" x14ac:dyDescent="0.25">
      <c r="A27" s="115"/>
      <c r="B27" s="104"/>
      <c r="C27" s="100"/>
      <c r="D27" s="104"/>
      <c r="E27" s="85"/>
      <c r="F27" s="100"/>
      <c r="G27" s="87" t="s">
        <v>68</v>
      </c>
      <c r="H27" s="106"/>
      <c r="I27" s="105"/>
      <c r="J27" s="110"/>
      <c r="K27" s="100"/>
      <c r="L27" s="100"/>
      <c r="M27" s="103"/>
    </row>
    <row r="28" spans="1:13" s="27" customFormat="1" ht="96.75" customHeight="1" x14ac:dyDescent="0.25">
      <c r="A28" s="92">
        <v>3.60007125682025E+16</v>
      </c>
      <c r="B28" s="85" t="s">
        <v>159</v>
      </c>
      <c r="C28" s="87" t="s">
        <v>13</v>
      </c>
      <c r="D28" s="85" t="s">
        <v>146</v>
      </c>
      <c r="E28" s="85" t="s">
        <v>160</v>
      </c>
      <c r="F28" s="87" t="s">
        <v>283</v>
      </c>
      <c r="G28" s="87" t="s">
        <v>130</v>
      </c>
      <c r="H28" s="86">
        <v>500000</v>
      </c>
      <c r="I28" s="89" t="s">
        <v>230</v>
      </c>
      <c r="J28" s="90">
        <v>46020</v>
      </c>
      <c r="K28" s="87" t="s">
        <v>19</v>
      </c>
      <c r="L28" s="87" t="s">
        <v>210</v>
      </c>
      <c r="M28" s="73">
        <v>0</v>
      </c>
    </row>
    <row r="29" spans="1:13" s="27" customFormat="1" ht="80.25" customHeight="1" x14ac:dyDescent="0.25">
      <c r="A29" s="115">
        <v>3.60006643612025E+16</v>
      </c>
      <c r="B29" s="104" t="s">
        <v>161</v>
      </c>
      <c r="C29" s="100" t="s">
        <v>20</v>
      </c>
      <c r="D29" s="104" t="s">
        <v>146</v>
      </c>
      <c r="E29" s="85" t="s">
        <v>148</v>
      </c>
      <c r="F29" s="100" t="s">
        <v>139</v>
      </c>
      <c r="G29" s="87" t="s">
        <v>21</v>
      </c>
      <c r="H29" s="106">
        <v>800000</v>
      </c>
      <c r="I29" s="105" t="s">
        <v>231</v>
      </c>
      <c r="J29" s="100" t="s">
        <v>83</v>
      </c>
      <c r="K29" s="100" t="s">
        <v>23</v>
      </c>
      <c r="L29" s="100" t="s">
        <v>268</v>
      </c>
      <c r="M29" s="103">
        <v>1</v>
      </c>
    </row>
    <row r="30" spans="1:13" s="27" customFormat="1" ht="78" customHeight="1" x14ac:dyDescent="0.25">
      <c r="A30" s="115"/>
      <c r="B30" s="104"/>
      <c r="C30" s="100"/>
      <c r="D30" s="104"/>
      <c r="E30" s="85"/>
      <c r="F30" s="100"/>
      <c r="G30" s="87" t="s">
        <v>22</v>
      </c>
      <c r="H30" s="106"/>
      <c r="I30" s="105"/>
      <c r="J30" s="100"/>
      <c r="K30" s="100"/>
      <c r="L30" s="100"/>
      <c r="M30" s="103"/>
    </row>
    <row r="31" spans="1:13" s="27" customFormat="1" ht="74.25" customHeight="1" x14ac:dyDescent="0.25">
      <c r="A31" s="115">
        <v>3.60006639692025E+16</v>
      </c>
      <c r="B31" s="104" t="s">
        <v>119</v>
      </c>
      <c r="C31" s="100" t="s">
        <v>51</v>
      </c>
      <c r="D31" s="104" t="s">
        <v>146</v>
      </c>
      <c r="E31" s="85" t="s">
        <v>148</v>
      </c>
      <c r="F31" s="100" t="s">
        <v>140</v>
      </c>
      <c r="G31" s="87" t="s">
        <v>52</v>
      </c>
      <c r="H31" s="106">
        <v>1000000</v>
      </c>
      <c r="I31" s="105" t="s">
        <v>228</v>
      </c>
      <c r="J31" s="108">
        <v>45887</v>
      </c>
      <c r="K31" s="100" t="s">
        <v>19</v>
      </c>
      <c r="L31" s="100" t="s">
        <v>269</v>
      </c>
      <c r="M31" s="103">
        <v>1</v>
      </c>
    </row>
    <row r="32" spans="1:13" s="27" customFormat="1" ht="79.5" customHeight="1" x14ac:dyDescent="0.25">
      <c r="A32" s="115"/>
      <c r="B32" s="104"/>
      <c r="C32" s="100"/>
      <c r="D32" s="104"/>
      <c r="E32" s="85"/>
      <c r="F32" s="100"/>
      <c r="G32" s="87" t="s">
        <v>53</v>
      </c>
      <c r="H32" s="106"/>
      <c r="I32" s="105"/>
      <c r="J32" s="100"/>
      <c r="K32" s="100"/>
      <c r="L32" s="100"/>
      <c r="M32" s="103"/>
    </row>
    <row r="33" spans="1:14" s="27" customFormat="1" ht="115.5" customHeight="1" x14ac:dyDescent="0.25">
      <c r="A33" s="92">
        <v>3.60007116122025E+16</v>
      </c>
      <c r="B33" s="85" t="s">
        <v>153</v>
      </c>
      <c r="C33" s="87" t="s">
        <v>95</v>
      </c>
      <c r="D33" s="85" t="s">
        <v>146</v>
      </c>
      <c r="E33" s="85" t="s">
        <v>154</v>
      </c>
      <c r="F33" s="87" t="s">
        <v>131</v>
      </c>
      <c r="G33" s="87" t="s">
        <v>284</v>
      </c>
      <c r="H33" s="86" t="s">
        <v>85</v>
      </c>
      <c r="I33" s="89" t="s">
        <v>234</v>
      </c>
      <c r="J33" s="91" t="s">
        <v>89</v>
      </c>
      <c r="K33" s="87" t="s">
        <v>8</v>
      </c>
      <c r="L33" s="87" t="s">
        <v>210</v>
      </c>
      <c r="M33" s="73">
        <v>0</v>
      </c>
    </row>
    <row r="34" spans="1:14" s="27" customFormat="1" ht="95.25" customHeight="1" x14ac:dyDescent="0.25">
      <c r="A34" s="115">
        <v>3.60006620102025E+16</v>
      </c>
      <c r="B34" s="104" t="s">
        <v>152</v>
      </c>
      <c r="C34" s="100" t="s">
        <v>24</v>
      </c>
      <c r="D34" s="104" t="s">
        <v>146</v>
      </c>
      <c r="E34" s="104" t="s">
        <v>148</v>
      </c>
      <c r="F34" s="100" t="s">
        <v>141</v>
      </c>
      <c r="G34" s="87" t="s">
        <v>25</v>
      </c>
      <c r="H34" s="106">
        <v>1000000</v>
      </c>
      <c r="I34" s="105" t="s">
        <v>239</v>
      </c>
      <c r="J34" s="108">
        <v>45887</v>
      </c>
      <c r="K34" s="100" t="s">
        <v>27</v>
      </c>
      <c r="L34" s="100" t="s">
        <v>270</v>
      </c>
      <c r="M34" s="103">
        <v>1</v>
      </c>
    </row>
    <row r="35" spans="1:14" s="27" customFormat="1" ht="79.5" customHeight="1" x14ac:dyDescent="0.25">
      <c r="A35" s="115"/>
      <c r="B35" s="104"/>
      <c r="C35" s="100"/>
      <c r="D35" s="104"/>
      <c r="E35" s="104"/>
      <c r="F35" s="100"/>
      <c r="G35" s="87" t="s">
        <v>26</v>
      </c>
      <c r="H35" s="106"/>
      <c r="I35" s="105"/>
      <c r="J35" s="100"/>
      <c r="K35" s="100"/>
      <c r="L35" s="100"/>
      <c r="M35" s="103"/>
    </row>
    <row r="36" spans="1:14" s="27" customFormat="1" ht="96" customHeight="1" x14ac:dyDescent="0.25">
      <c r="A36" s="115">
        <v>3.60006615902025E+16</v>
      </c>
      <c r="B36" s="104" t="s">
        <v>152</v>
      </c>
      <c r="C36" s="100" t="s">
        <v>10</v>
      </c>
      <c r="D36" s="104" t="s">
        <v>146</v>
      </c>
      <c r="E36" s="104" t="s">
        <v>148</v>
      </c>
      <c r="F36" s="100" t="s">
        <v>285</v>
      </c>
      <c r="G36" s="100" t="s">
        <v>11</v>
      </c>
      <c r="H36" s="106">
        <v>800000</v>
      </c>
      <c r="I36" s="105" t="s">
        <v>228</v>
      </c>
      <c r="J36" s="108">
        <v>45887</v>
      </c>
      <c r="K36" s="100" t="s">
        <v>12</v>
      </c>
      <c r="L36" s="100" t="s">
        <v>271</v>
      </c>
      <c r="M36" s="103">
        <v>1</v>
      </c>
    </row>
    <row r="37" spans="1:14" s="27" customFormat="1" ht="22.5" customHeight="1" x14ac:dyDescent="0.25">
      <c r="A37" s="115"/>
      <c r="B37" s="104"/>
      <c r="C37" s="100"/>
      <c r="D37" s="104"/>
      <c r="E37" s="104"/>
      <c r="F37" s="100"/>
      <c r="G37" s="100"/>
      <c r="H37" s="106"/>
      <c r="I37" s="105"/>
      <c r="J37" s="100"/>
      <c r="K37" s="100"/>
      <c r="L37" s="100"/>
      <c r="M37" s="103"/>
    </row>
    <row r="38" spans="1:14" s="27" customFormat="1" ht="159" customHeight="1" x14ac:dyDescent="0.25">
      <c r="A38" s="116">
        <v>3.60006642242025E+16</v>
      </c>
      <c r="B38" s="85" t="s">
        <v>115</v>
      </c>
      <c r="C38" s="87" t="s">
        <v>6</v>
      </c>
      <c r="D38" s="85" t="s">
        <v>146</v>
      </c>
      <c r="E38" s="85" t="s">
        <v>148</v>
      </c>
      <c r="F38" s="87" t="s">
        <v>286</v>
      </c>
      <c r="G38" s="87" t="s">
        <v>132</v>
      </c>
      <c r="H38" s="86">
        <v>440000</v>
      </c>
      <c r="I38" s="89" t="s">
        <v>240</v>
      </c>
      <c r="J38" s="88">
        <v>45887</v>
      </c>
      <c r="K38" s="87" t="s">
        <v>8</v>
      </c>
      <c r="L38" s="87" t="s">
        <v>272</v>
      </c>
      <c r="M38" s="73">
        <v>1</v>
      </c>
    </row>
    <row r="39" spans="1:14" s="27" customFormat="1" ht="54.75" customHeight="1" x14ac:dyDescent="0.25">
      <c r="A39" s="115">
        <v>3.60006643392025E+16</v>
      </c>
      <c r="B39" s="104" t="s">
        <v>115</v>
      </c>
      <c r="C39" s="100" t="s">
        <v>6</v>
      </c>
      <c r="D39" s="104" t="s">
        <v>146</v>
      </c>
      <c r="E39" s="104" t="s">
        <v>157</v>
      </c>
      <c r="F39" s="100" t="s">
        <v>287</v>
      </c>
      <c r="G39" s="87" t="s">
        <v>7</v>
      </c>
      <c r="H39" s="106">
        <v>400000</v>
      </c>
      <c r="I39" s="105" t="s">
        <v>233</v>
      </c>
      <c r="J39" s="108">
        <v>45887</v>
      </c>
      <c r="K39" s="100" t="s">
        <v>8</v>
      </c>
      <c r="L39" s="100" t="s">
        <v>273</v>
      </c>
      <c r="M39" s="103">
        <v>1</v>
      </c>
    </row>
    <row r="40" spans="1:14" s="27" customFormat="1" ht="114.75" customHeight="1" x14ac:dyDescent="0.25">
      <c r="A40" s="115"/>
      <c r="B40" s="104"/>
      <c r="C40" s="100"/>
      <c r="D40" s="104"/>
      <c r="E40" s="104"/>
      <c r="F40" s="100"/>
      <c r="G40" s="87" t="s">
        <v>9</v>
      </c>
      <c r="H40" s="106"/>
      <c r="I40" s="105"/>
      <c r="J40" s="100"/>
      <c r="K40" s="100"/>
      <c r="L40" s="100"/>
      <c r="M40" s="103"/>
    </row>
    <row r="41" spans="1:14" s="27" customFormat="1" ht="135" x14ac:dyDescent="0.25">
      <c r="A41" s="92">
        <v>3.60006643012025E+16</v>
      </c>
      <c r="B41" s="85" t="s">
        <v>115</v>
      </c>
      <c r="C41" s="87" t="s">
        <v>6</v>
      </c>
      <c r="D41" s="85" t="s">
        <v>146</v>
      </c>
      <c r="E41" s="85" t="s">
        <v>158</v>
      </c>
      <c r="F41" s="87" t="s">
        <v>133</v>
      </c>
      <c r="G41" s="87" t="s">
        <v>134</v>
      </c>
      <c r="H41" s="86">
        <v>400000</v>
      </c>
      <c r="I41" s="89" t="s">
        <v>236</v>
      </c>
      <c r="J41" s="90">
        <v>45979</v>
      </c>
      <c r="K41" s="87" t="s">
        <v>8</v>
      </c>
      <c r="L41" s="87" t="s">
        <v>210</v>
      </c>
      <c r="M41" s="73">
        <v>0</v>
      </c>
    </row>
    <row r="42" spans="1:14" s="27" customFormat="1" ht="105" x14ac:dyDescent="0.25">
      <c r="A42" s="92">
        <v>3.60007117732025E+16</v>
      </c>
      <c r="B42" s="85" t="s">
        <v>115</v>
      </c>
      <c r="C42" s="87" t="s">
        <v>6</v>
      </c>
      <c r="D42" s="85" t="s">
        <v>146</v>
      </c>
      <c r="E42" s="85" t="s">
        <v>151</v>
      </c>
      <c r="F42" s="87" t="s">
        <v>135</v>
      </c>
      <c r="G42" s="87" t="s">
        <v>136</v>
      </c>
      <c r="H42" s="86" t="s">
        <v>86</v>
      </c>
      <c r="I42" s="86" t="s">
        <v>235</v>
      </c>
      <c r="J42" s="91" t="s">
        <v>89</v>
      </c>
      <c r="K42" s="87" t="s">
        <v>8</v>
      </c>
      <c r="L42" s="87" t="s">
        <v>210</v>
      </c>
      <c r="M42" s="73">
        <v>0</v>
      </c>
    </row>
    <row r="43" spans="1:14" s="27" customFormat="1" ht="50.1" customHeight="1" x14ac:dyDescent="0.25">
      <c r="A43" s="115">
        <v>3.60006640432025E+16</v>
      </c>
      <c r="B43" s="104" t="s">
        <v>106</v>
      </c>
      <c r="C43" s="100" t="s">
        <v>48</v>
      </c>
      <c r="D43" s="104" t="s">
        <v>146</v>
      </c>
      <c r="E43" s="104" t="s">
        <v>148</v>
      </c>
      <c r="F43" s="100" t="s">
        <v>288</v>
      </c>
      <c r="G43" s="87" t="s">
        <v>49</v>
      </c>
      <c r="H43" s="106">
        <v>759000</v>
      </c>
      <c r="I43" s="105" t="s">
        <v>233</v>
      </c>
      <c r="J43" s="108">
        <v>45887</v>
      </c>
      <c r="K43" s="100" t="s">
        <v>19</v>
      </c>
      <c r="L43" s="100" t="s">
        <v>170</v>
      </c>
      <c r="M43" s="103">
        <v>1</v>
      </c>
    </row>
    <row r="44" spans="1:14" s="27" customFormat="1" ht="130.5" customHeight="1" x14ac:dyDescent="0.25">
      <c r="A44" s="115"/>
      <c r="B44" s="104"/>
      <c r="C44" s="100"/>
      <c r="D44" s="104"/>
      <c r="E44" s="104"/>
      <c r="F44" s="100"/>
      <c r="G44" s="87" t="s">
        <v>50</v>
      </c>
      <c r="H44" s="106"/>
      <c r="I44" s="105"/>
      <c r="J44" s="100"/>
      <c r="K44" s="100"/>
      <c r="L44" s="100"/>
      <c r="M44" s="103"/>
    </row>
    <row r="45" spans="1:14" s="27" customFormat="1" ht="64.5" customHeight="1" x14ac:dyDescent="0.25">
      <c r="A45" s="112">
        <v>3.60006782052025E+16</v>
      </c>
      <c r="B45" s="104" t="s">
        <v>162</v>
      </c>
      <c r="C45" s="100" t="s">
        <v>54</v>
      </c>
      <c r="D45" s="104" t="s">
        <v>165</v>
      </c>
      <c r="E45" s="104" t="s">
        <v>148</v>
      </c>
      <c r="F45" s="100" t="s">
        <v>289</v>
      </c>
      <c r="G45" s="87" t="s">
        <v>55</v>
      </c>
      <c r="H45" s="106">
        <v>250000</v>
      </c>
      <c r="I45" s="105" t="s">
        <v>238</v>
      </c>
      <c r="J45" s="108">
        <v>45896</v>
      </c>
      <c r="K45" s="100" t="s">
        <v>19</v>
      </c>
      <c r="L45" s="100" t="s">
        <v>247</v>
      </c>
      <c r="M45" s="101">
        <v>0.999</v>
      </c>
    </row>
    <row r="46" spans="1:14" s="27" customFormat="1" ht="55.5" customHeight="1" x14ac:dyDescent="0.25">
      <c r="A46" s="112"/>
      <c r="B46" s="104"/>
      <c r="C46" s="100"/>
      <c r="D46" s="104"/>
      <c r="E46" s="104"/>
      <c r="F46" s="100"/>
      <c r="G46" s="87" t="s">
        <v>56</v>
      </c>
      <c r="H46" s="106"/>
      <c r="I46" s="105"/>
      <c r="J46" s="100"/>
      <c r="K46" s="100"/>
      <c r="L46" s="100"/>
      <c r="M46" s="101"/>
      <c r="N46" s="81"/>
    </row>
    <row r="47" spans="1:14" s="27" customFormat="1" ht="115.5" customHeight="1" x14ac:dyDescent="0.25">
      <c r="A47" s="92">
        <v>3.60006791152025E+16</v>
      </c>
      <c r="B47" s="85" t="s">
        <v>152</v>
      </c>
      <c r="C47" s="87" t="s">
        <v>163</v>
      </c>
      <c r="D47" s="85" t="s">
        <v>164</v>
      </c>
      <c r="E47" s="85" t="s">
        <v>157</v>
      </c>
      <c r="F47" s="87" t="s">
        <v>290</v>
      </c>
      <c r="G47" s="87" t="s">
        <v>137</v>
      </c>
      <c r="H47" s="86">
        <v>700000</v>
      </c>
      <c r="I47" s="86" t="s">
        <v>237</v>
      </c>
      <c r="J47" s="90">
        <v>45905</v>
      </c>
      <c r="K47" s="87" t="s">
        <v>19</v>
      </c>
      <c r="L47" s="87" t="s">
        <v>210</v>
      </c>
      <c r="M47" s="73">
        <v>0</v>
      </c>
    </row>
    <row r="48" spans="1:14" s="27" customFormat="1" ht="59.25" customHeight="1" x14ac:dyDescent="0.25">
      <c r="A48" s="115">
        <v>3.60006616632025E+16</v>
      </c>
      <c r="B48" s="104" t="s">
        <v>152</v>
      </c>
      <c r="C48" s="100" t="s">
        <v>64</v>
      </c>
      <c r="D48" s="104" t="s">
        <v>146</v>
      </c>
      <c r="E48" s="104" t="s">
        <v>148</v>
      </c>
      <c r="F48" s="100" t="s">
        <v>291</v>
      </c>
      <c r="G48" s="100" t="s">
        <v>65</v>
      </c>
      <c r="H48" s="106">
        <v>137000</v>
      </c>
      <c r="I48" s="106" t="s">
        <v>224</v>
      </c>
      <c r="J48" s="108">
        <v>45887</v>
      </c>
      <c r="K48" s="100" t="s">
        <v>60</v>
      </c>
      <c r="L48" s="100" t="s">
        <v>274</v>
      </c>
      <c r="M48" s="103">
        <v>1</v>
      </c>
    </row>
    <row r="49" spans="1:13" s="27" customFormat="1" ht="96.75" customHeight="1" x14ac:dyDescent="0.25">
      <c r="A49" s="115"/>
      <c r="B49" s="104"/>
      <c r="C49" s="100"/>
      <c r="D49" s="104"/>
      <c r="E49" s="104"/>
      <c r="F49" s="100"/>
      <c r="G49" s="100"/>
      <c r="H49" s="106"/>
      <c r="I49" s="106"/>
      <c r="J49" s="100"/>
      <c r="K49" s="100"/>
      <c r="L49" s="100"/>
      <c r="M49" s="103"/>
    </row>
    <row r="50" spans="1:13" s="27" customFormat="1" ht="100.5" customHeight="1" x14ac:dyDescent="0.25">
      <c r="A50" s="115">
        <v>3.60006644212025E+16</v>
      </c>
      <c r="B50" s="104" t="s">
        <v>119</v>
      </c>
      <c r="C50" s="100" t="s">
        <v>61</v>
      </c>
      <c r="D50" s="104" t="s">
        <v>146</v>
      </c>
      <c r="E50" s="104" t="s">
        <v>148</v>
      </c>
      <c r="F50" s="100" t="s">
        <v>292</v>
      </c>
      <c r="G50" s="87" t="s">
        <v>62</v>
      </c>
      <c r="H50" s="106">
        <v>163000</v>
      </c>
      <c r="I50" s="105" t="s">
        <v>232</v>
      </c>
      <c r="J50" s="108">
        <v>45887</v>
      </c>
      <c r="K50" s="100" t="s">
        <v>60</v>
      </c>
      <c r="L50" s="100" t="s">
        <v>275</v>
      </c>
      <c r="M50" s="102">
        <v>1</v>
      </c>
    </row>
    <row r="51" spans="1:13" s="27" customFormat="1" ht="54.75" customHeight="1" x14ac:dyDescent="0.25">
      <c r="A51" s="115"/>
      <c r="B51" s="104"/>
      <c r="C51" s="100"/>
      <c r="D51" s="104"/>
      <c r="E51" s="104"/>
      <c r="F51" s="100"/>
      <c r="G51" s="87" t="s">
        <v>63</v>
      </c>
      <c r="H51" s="106"/>
      <c r="I51" s="105"/>
      <c r="J51" s="100"/>
      <c r="K51" s="100"/>
      <c r="L51" s="100"/>
      <c r="M51" s="102"/>
    </row>
    <row r="52" spans="1:13" s="27" customFormat="1" ht="76.5" customHeight="1" x14ac:dyDescent="0.25">
      <c r="A52" s="115">
        <v>3.60006623042025E+16</v>
      </c>
      <c r="B52" s="104" t="s">
        <v>150</v>
      </c>
      <c r="C52" s="100" t="s">
        <v>57</v>
      </c>
      <c r="D52" s="104" t="s">
        <v>146</v>
      </c>
      <c r="E52" s="104" t="s">
        <v>148</v>
      </c>
      <c r="F52" s="100" t="s">
        <v>142</v>
      </c>
      <c r="G52" s="87" t="s">
        <v>58</v>
      </c>
      <c r="H52" s="106">
        <v>200000</v>
      </c>
      <c r="I52" s="105" t="s">
        <v>222</v>
      </c>
      <c r="J52" s="108">
        <v>45887</v>
      </c>
      <c r="K52" s="100" t="s">
        <v>60</v>
      </c>
      <c r="L52" s="100" t="s">
        <v>276</v>
      </c>
      <c r="M52" s="103">
        <v>1</v>
      </c>
    </row>
    <row r="53" spans="1:13" s="27" customFormat="1" ht="94.5" customHeight="1" x14ac:dyDescent="0.25">
      <c r="A53" s="115"/>
      <c r="B53" s="104"/>
      <c r="C53" s="100"/>
      <c r="D53" s="104"/>
      <c r="E53" s="104"/>
      <c r="F53" s="100"/>
      <c r="G53" s="87" t="s">
        <v>59</v>
      </c>
      <c r="H53" s="106"/>
      <c r="I53" s="105"/>
      <c r="J53" s="100"/>
      <c r="K53" s="100"/>
      <c r="L53" s="100"/>
      <c r="M53" s="103"/>
    </row>
    <row r="54" spans="1:13" s="27" customFormat="1" ht="111.75" customHeight="1" x14ac:dyDescent="0.25">
      <c r="A54" s="115">
        <v>3.60006641262025E+16</v>
      </c>
      <c r="B54" s="104" t="s">
        <v>153</v>
      </c>
      <c r="C54" s="100" t="s">
        <v>57</v>
      </c>
      <c r="D54" s="104" t="s">
        <v>146</v>
      </c>
      <c r="E54" s="104" t="s">
        <v>151</v>
      </c>
      <c r="F54" s="100" t="s">
        <v>138</v>
      </c>
      <c r="G54" s="87" t="s">
        <v>70</v>
      </c>
      <c r="H54" s="106">
        <v>100000</v>
      </c>
      <c r="I54" s="105" t="s">
        <v>222</v>
      </c>
      <c r="J54" s="109">
        <v>45905</v>
      </c>
      <c r="K54" s="100" t="s">
        <v>60</v>
      </c>
      <c r="L54" s="100" t="s">
        <v>277</v>
      </c>
      <c r="M54" s="103">
        <v>1</v>
      </c>
    </row>
    <row r="55" spans="1:13" s="27" customFormat="1" ht="150" customHeight="1" x14ac:dyDescent="0.25">
      <c r="A55" s="115"/>
      <c r="B55" s="104"/>
      <c r="C55" s="100"/>
      <c r="D55" s="104"/>
      <c r="E55" s="104"/>
      <c r="F55" s="100"/>
      <c r="G55" s="87" t="s">
        <v>71</v>
      </c>
      <c r="H55" s="106"/>
      <c r="I55" s="105"/>
      <c r="J55" s="110"/>
      <c r="K55" s="100"/>
      <c r="L55" s="100"/>
      <c r="M55" s="103"/>
    </row>
    <row r="56" spans="1:13" s="28" customFormat="1" ht="86.25" customHeight="1" x14ac:dyDescent="0.25">
      <c r="A56" s="92" t="s">
        <v>211</v>
      </c>
      <c r="B56" s="91" t="s">
        <v>152</v>
      </c>
      <c r="C56" s="91" t="s">
        <v>185</v>
      </c>
      <c r="D56" s="87" t="s">
        <v>165</v>
      </c>
      <c r="E56" s="91" t="s">
        <v>203</v>
      </c>
      <c r="F56" s="87" t="s">
        <v>208</v>
      </c>
      <c r="G56" s="87" t="s">
        <v>208</v>
      </c>
      <c r="H56" s="60">
        <v>2785714</v>
      </c>
      <c r="I56" s="89" t="s">
        <v>223</v>
      </c>
      <c r="J56" s="91" t="s">
        <v>84</v>
      </c>
      <c r="K56" s="87" t="s">
        <v>249</v>
      </c>
      <c r="L56" s="87" t="s">
        <v>209</v>
      </c>
      <c r="M56" s="73">
        <v>0</v>
      </c>
    </row>
    <row r="57" spans="1:13" s="5" customFormat="1" ht="18.75" x14ac:dyDescent="0.3">
      <c r="A57" s="93"/>
      <c r="B57" s="94"/>
      <c r="C57" s="94"/>
      <c r="D57" s="94"/>
      <c r="E57" s="95"/>
      <c r="F57" s="94"/>
      <c r="G57" s="94"/>
      <c r="H57" s="98">
        <f>H6+H9+H11+H13+H15+H17+H19+H21+H23+H24+H26+H28+H29+H31+H33+H34+H36+H38+H39+H42+H43+H45+H47+H48+H50+H52+H54+H56+H41</f>
        <v>23511714</v>
      </c>
      <c r="I57" s="96"/>
      <c r="J57" s="97"/>
      <c r="K57" s="94"/>
      <c r="L57" s="94"/>
      <c r="M57" s="94"/>
    </row>
    <row r="60" spans="1:13" x14ac:dyDescent="0.25">
      <c r="D60" s="19"/>
      <c r="G60" s="19"/>
    </row>
    <row r="61" spans="1:13" x14ac:dyDescent="0.25">
      <c r="D61" s="19"/>
      <c r="G61" s="19"/>
    </row>
    <row r="62" spans="1:13" x14ac:dyDescent="0.25">
      <c r="G62" s="19"/>
    </row>
    <row r="63" spans="1:13" x14ac:dyDescent="0.25">
      <c r="D63" s="19"/>
      <c r="G63" s="19"/>
    </row>
    <row r="64" spans="1:13" x14ac:dyDescent="0.25">
      <c r="D64" s="19"/>
    </row>
    <row r="65" spans="4:6" x14ac:dyDescent="0.25">
      <c r="D65" s="19"/>
    </row>
    <row r="66" spans="4:6" x14ac:dyDescent="0.25">
      <c r="D66" s="21"/>
      <c r="E66" s="19"/>
      <c r="F66" s="22"/>
    </row>
    <row r="67" spans="4:6" x14ac:dyDescent="0.25">
      <c r="E67" s="19"/>
      <c r="F67" s="22"/>
    </row>
    <row r="68" spans="4:6" x14ac:dyDescent="0.25">
      <c r="E68" s="19"/>
      <c r="F68" s="22"/>
    </row>
    <row r="69" spans="4:6" x14ac:dyDescent="0.25">
      <c r="D69" s="23"/>
      <c r="E69" s="19"/>
      <c r="F69" s="22"/>
    </row>
    <row r="70" spans="4:6" x14ac:dyDescent="0.25">
      <c r="E70" s="19"/>
      <c r="F70" s="22"/>
    </row>
    <row r="71" spans="4:6" x14ac:dyDescent="0.25">
      <c r="E71" s="19"/>
      <c r="F71" s="22"/>
    </row>
    <row r="72" spans="4:6" x14ac:dyDescent="0.25">
      <c r="E72" s="19"/>
      <c r="F72" s="22"/>
    </row>
    <row r="73" spans="4:6" x14ac:dyDescent="0.25">
      <c r="E73" s="19"/>
      <c r="F73" s="22"/>
    </row>
    <row r="74" spans="4:6" x14ac:dyDescent="0.25">
      <c r="E74" s="19"/>
      <c r="F74" s="22"/>
    </row>
    <row r="76" spans="4:6" x14ac:dyDescent="0.25">
      <c r="D76" s="19"/>
    </row>
    <row r="77" spans="4:6" x14ac:dyDescent="0.25">
      <c r="D77" s="19"/>
    </row>
    <row r="78" spans="4:6" x14ac:dyDescent="0.25">
      <c r="D78" s="19"/>
    </row>
    <row r="79" spans="4:6" x14ac:dyDescent="0.25">
      <c r="D79" s="19"/>
    </row>
    <row r="80" spans="4:6" x14ac:dyDescent="0.25">
      <c r="D80" s="19"/>
    </row>
    <row r="81" spans="4:4" x14ac:dyDescent="0.25">
      <c r="D81" s="19"/>
    </row>
    <row r="82" spans="4:4" x14ac:dyDescent="0.25">
      <c r="D82" s="19"/>
    </row>
    <row r="83" spans="4:4" x14ac:dyDescent="0.25">
      <c r="D83" s="19"/>
    </row>
    <row r="84" spans="4:4" x14ac:dyDescent="0.25">
      <c r="D84" s="19"/>
    </row>
    <row r="85" spans="4:4" x14ac:dyDescent="0.25">
      <c r="D85" s="19"/>
    </row>
    <row r="86" spans="4:4" x14ac:dyDescent="0.25">
      <c r="D86" s="19"/>
    </row>
    <row r="89" spans="4:4" x14ac:dyDescent="0.25">
      <c r="D89" s="24"/>
    </row>
    <row r="90" spans="4:4" x14ac:dyDescent="0.25">
      <c r="D90" s="19"/>
    </row>
    <row r="91" spans="4:4" x14ac:dyDescent="0.25">
      <c r="D91" s="24"/>
    </row>
    <row r="92" spans="4:4" x14ac:dyDescent="0.25">
      <c r="D92" s="19"/>
    </row>
    <row r="93" spans="4:4" x14ac:dyDescent="0.25">
      <c r="D93" s="19"/>
    </row>
    <row r="94" spans="4:4" x14ac:dyDescent="0.25">
      <c r="D94" s="19"/>
    </row>
    <row r="95" spans="4:4" x14ac:dyDescent="0.25">
      <c r="D95" s="19"/>
    </row>
    <row r="96" spans="4:4" x14ac:dyDescent="0.25">
      <c r="D96" s="19"/>
    </row>
    <row r="97" spans="4:4" x14ac:dyDescent="0.25">
      <c r="D97" s="19"/>
    </row>
    <row r="98" spans="4:4" x14ac:dyDescent="0.25">
      <c r="D98" s="19"/>
    </row>
    <row r="99" spans="4:4" x14ac:dyDescent="0.25">
      <c r="D99" s="19"/>
    </row>
  </sheetData>
  <autoFilter ref="A5:L56"/>
  <mergeCells count="254">
    <mergeCell ref="M11:M12"/>
    <mergeCell ref="M6:M8"/>
    <mergeCell ref="M34:M35"/>
    <mergeCell ref="M31:M32"/>
    <mergeCell ref="M29:M30"/>
    <mergeCell ref="M26:M27"/>
    <mergeCell ref="M24:M25"/>
    <mergeCell ref="M21:M22"/>
    <mergeCell ref="M19:M20"/>
    <mergeCell ref="M9:M10"/>
    <mergeCell ref="G13:G14"/>
    <mergeCell ref="H13:H14"/>
    <mergeCell ref="K52:K53"/>
    <mergeCell ref="E6:E8"/>
    <mergeCell ref="E9:E10"/>
    <mergeCell ref="E11:E12"/>
    <mergeCell ref="D11:D12"/>
    <mergeCell ref="E52:E53"/>
    <mergeCell ref="E50:E51"/>
    <mergeCell ref="D50:D51"/>
    <mergeCell ref="D48:D49"/>
    <mergeCell ref="D52:D53"/>
    <mergeCell ref="E45:E46"/>
    <mergeCell ref="F52:F53"/>
    <mergeCell ref="F50:F51"/>
    <mergeCell ref="F39:F40"/>
    <mergeCell ref="F36:F37"/>
    <mergeCell ref="H50:H51"/>
    <mergeCell ref="F48:F49"/>
    <mergeCell ref="F31:F32"/>
    <mergeCell ref="K6:K8"/>
    <mergeCell ref="J52:J53"/>
    <mergeCell ref="K45:K46"/>
    <mergeCell ref="I34:I35"/>
    <mergeCell ref="A54:A55"/>
    <mergeCell ref="A13:A14"/>
    <mergeCell ref="A17:A18"/>
    <mergeCell ref="A19:A20"/>
    <mergeCell ref="A43:A44"/>
    <mergeCell ref="A31:A32"/>
    <mergeCell ref="A45:A46"/>
    <mergeCell ref="A52:A53"/>
    <mergeCell ref="A50:A51"/>
    <mergeCell ref="A24:A25"/>
    <mergeCell ref="A29:A30"/>
    <mergeCell ref="A39:A40"/>
    <mergeCell ref="A36:A37"/>
    <mergeCell ref="A34:A35"/>
    <mergeCell ref="A21:A22"/>
    <mergeCell ref="H17:H18"/>
    <mergeCell ref="H11:H12"/>
    <mergeCell ref="L11:L12"/>
    <mergeCell ref="I11:I12"/>
    <mergeCell ref="L29:L30"/>
    <mergeCell ref="L31:L32"/>
    <mergeCell ref="L13:L14"/>
    <mergeCell ref="I39:I40"/>
    <mergeCell ref="L45:L46"/>
    <mergeCell ref="J13:J14"/>
    <mergeCell ref="K13:K14"/>
    <mergeCell ref="L39:L40"/>
    <mergeCell ref="J39:J40"/>
    <mergeCell ref="K39:K40"/>
    <mergeCell ref="I17:I18"/>
    <mergeCell ref="L17:L18"/>
    <mergeCell ref="H39:H40"/>
    <mergeCell ref="E21:E22"/>
    <mergeCell ref="G48:G49"/>
    <mergeCell ref="H48:H49"/>
    <mergeCell ref="H43:H44"/>
    <mergeCell ref="H54:H55"/>
    <mergeCell ref="F54:F55"/>
    <mergeCell ref="D43:D44"/>
    <mergeCell ref="D31:D32"/>
    <mergeCell ref="I43:I44"/>
    <mergeCell ref="I31:I32"/>
    <mergeCell ref="I45:I46"/>
    <mergeCell ref="I52:I53"/>
    <mergeCell ref="I50:I51"/>
    <mergeCell ref="I48:I49"/>
    <mergeCell ref="B54:B55"/>
    <mergeCell ref="B48:B49"/>
    <mergeCell ref="B50:B51"/>
    <mergeCell ref="C54:C55"/>
    <mergeCell ref="C45:C46"/>
    <mergeCell ref="B45:B46"/>
    <mergeCell ref="F45:F46"/>
    <mergeCell ref="J48:J49"/>
    <mergeCell ref="K48:K49"/>
    <mergeCell ref="J50:J51"/>
    <mergeCell ref="B52:B53"/>
    <mergeCell ref="E48:E49"/>
    <mergeCell ref="K50:K51"/>
    <mergeCell ref="C11:C12"/>
    <mergeCell ref="F11:F12"/>
    <mergeCell ref="A48:A49"/>
    <mergeCell ref="A15:A16"/>
    <mergeCell ref="A26:A27"/>
    <mergeCell ref="F29:F30"/>
    <mergeCell ref="E15:E16"/>
    <mergeCell ref="E17:E18"/>
    <mergeCell ref="F13:F14"/>
    <mergeCell ref="B11:B12"/>
    <mergeCell ref="B13:B14"/>
    <mergeCell ref="B15:B16"/>
    <mergeCell ref="B17:B18"/>
    <mergeCell ref="B19:B20"/>
    <mergeCell ref="B21:B22"/>
    <mergeCell ref="B24:B25"/>
    <mergeCell ref="F34:F35"/>
    <mergeCell ref="E13:E14"/>
    <mergeCell ref="C15:C16"/>
    <mergeCell ref="D13:D14"/>
    <mergeCell ref="E19:E20"/>
    <mergeCell ref="C21:C22"/>
    <mergeCell ref="C24:C25"/>
    <mergeCell ref="D21:D22"/>
    <mergeCell ref="H19:H20"/>
    <mergeCell ref="H45:H46"/>
    <mergeCell ref="I19:I20"/>
    <mergeCell ref="H36:H37"/>
    <mergeCell ref="J24:J25"/>
    <mergeCell ref="K24:K25"/>
    <mergeCell ref="J19:J20"/>
    <mergeCell ref="K19:K20"/>
    <mergeCell ref="L26:L27"/>
    <mergeCell ref="L21:L22"/>
    <mergeCell ref="I21:I22"/>
    <mergeCell ref="J21:J22"/>
    <mergeCell ref="K21:K22"/>
    <mergeCell ref="I29:I30"/>
    <mergeCell ref="I24:I25"/>
    <mergeCell ref="J43:J44"/>
    <mergeCell ref="K34:K35"/>
    <mergeCell ref="I26:I27"/>
    <mergeCell ref="J31:J32"/>
    <mergeCell ref="J17:J18"/>
    <mergeCell ref="L34:L35"/>
    <mergeCell ref="K17:K18"/>
    <mergeCell ref="I15:I16"/>
    <mergeCell ref="J11:J12"/>
    <mergeCell ref="K11:K12"/>
    <mergeCell ref="J45:J46"/>
    <mergeCell ref="K43:K44"/>
    <mergeCell ref="L43:L44"/>
    <mergeCell ref="I13:I14"/>
    <mergeCell ref="D17:D18"/>
    <mergeCell ref="D19:D20"/>
    <mergeCell ref="H31:H32"/>
    <mergeCell ref="D39:D40"/>
    <mergeCell ref="D36:D37"/>
    <mergeCell ref="D34:D35"/>
    <mergeCell ref="E24:E25"/>
    <mergeCell ref="G15:G16"/>
    <mergeCell ref="L36:L37"/>
    <mergeCell ref="K31:K32"/>
    <mergeCell ref="J15:J16"/>
    <mergeCell ref="K15:K16"/>
    <mergeCell ref="L19:L20"/>
    <mergeCell ref="H24:H25"/>
    <mergeCell ref="H29:H30"/>
    <mergeCell ref="H34:H35"/>
    <mergeCell ref="J29:J30"/>
    <mergeCell ref="J34:J35"/>
    <mergeCell ref="K29:K30"/>
    <mergeCell ref="G36:G37"/>
    <mergeCell ref="H21:H22"/>
    <mergeCell ref="I36:I37"/>
    <mergeCell ref="H15:H16"/>
    <mergeCell ref="L15:L16"/>
    <mergeCell ref="D26:D27"/>
    <mergeCell ref="J54:J55"/>
    <mergeCell ref="J36:J37"/>
    <mergeCell ref="K36:K37"/>
    <mergeCell ref="C43:C44"/>
    <mergeCell ref="F43:F44"/>
    <mergeCell ref="C31:C32"/>
    <mergeCell ref="L24:L25"/>
    <mergeCell ref="D29:D30"/>
    <mergeCell ref="K54:K55"/>
    <mergeCell ref="C52:C53"/>
    <mergeCell ref="C50:C51"/>
    <mergeCell ref="C48:C49"/>
    <mergeCell ref="L52:L53"/>
    <mergeCell ref="L50:L51"/>
    <mergeCell ref="L48:L49"/>
    <mergeCell ref="K9:K10"/>
    <mergeCell ref="A2:L2"/>
    <mergeCell ref="A9:A10"/>
    <mergeCell ref="C9:C10"/>
    <mergeCell ref="D9:D10"/>
    <mergeCell ref="F9:F10"/>
    <mergeCell ref="H9:H10"/>
    <mergeCell ref="I9:I10"/>
    <mergeCell ref="J9:J10"/>
    <mergeCell ref="A6:A8"/>
    <mergeCell ref="C6:C8"/>
    <mergeCell ref="D6:D8"/>
    <mergeCell ref="F6:F8"/>
    <mergeCell ref="H6:H8"/>
    <mergeCell ref="I6:I8"/>
    <mergeCell ref="J6:J8"/>
    <mergeCell ref="B6:B8"/>
    <mergeCell ref="B9:B10"/>
    <mergeCell ref="L6:L8"/>
    <mergeCell ref="L9:L10"/>
    <mergeCell ref="A11:A12"/>
    <mergeCell ref="E54:E55"/>
    <mergeCell ref="I54:I55"/>
    <mergeCell ref="B34:B35"/>
    <mergeCell ref="E34:E35"/>
    <mergeCell ref="E36:E37"/>
    <mergeCell ref="E39:E40"/>
    <mergeCell ref="B39:B40"/>
    <mergeCell ref="D45:D46"/>
    <mergeCell ref="H52:H53"/>
    <mergeCell ref="E43:E44"/>
    <mergeCell ref="B36:B37"/>
    <mergeCell ref="B43:B44"/>
    <mergeCell ref="B31:B32"/>
    <mergeCell ref="C39:C40"/>
    <mergeCell ref="C36:C37"/>
    <mergeCell ref="C34:C35"/>
    <mergeCell ref="B29:B30"/>
    <mergeCell ref="B26:B27"/>
    <mergeCell ref="D15:D16"/>
    <mergeCell ref="D54:D55"/>
    <mergeCell ref="C26:C27"/>
    <mergeCell ref="H26:H27"/>
    <mergeCell ref="F26:F27"/>
    <mergeCell ref="C29:C30"/>
    <mergeCell ref="C13:C14"/>
    <mergeCell ref="F19:F20"/>
    <mergeCell ref="C17:C18"/>
    <mergeCell ref="C19:C20"/>
    <mergeCell ref="M45:M46"/>
    <mergeCell ref="M50:M51"/>
    <mergeCell ref="M52:M53"/>
    <mergeCell ref="M54:M55"/>
    <mergeCell ref="M13:M14"/>
    <mergeCell ref="M36:M37"/>
    <mergeCell ref="M43:M44"/>
    <mergeCell ref="M48:M49"/>
    <mergeCell ref="M39:M40"/>
    <mergeCell ref="M17:M18"/>
    <mergeCell ref="M15:M16"/>
    <mergeCell ref="F15:F16"/>
    <mergeCell ref="F17:F18"/>
    <mergeCell ref="F21:F22"/>
    <mergeCell ref="F24:F25"/>
    <mergeCell ref="D24:D25"/>
    <mergeCell ref="L54:L55"/>
    <mergeCell ref="J26:J27"/>
    <mergeCell ref="K26:K27"/>
  </mergeCells>
  <pageMargins left="0.511811024" right="0.511811024" top="0.78740157499999996" bottom="0.78740157499999996" header="0.31496062000000002" footer="0.31496062000000002"/>
  <pageSetup paperSize="9" scale="50" fitToHeight="0" orientation="landscape" verticalDpi="4294967293" r:id="rId1"/>
  <ignoredErrors>
    <ignoredError sqref="H23 H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view="pageBreakPreview" zoomScale="60" zoomScaleNormal="80" workbookViewId="0">
      <selection activeCell="U8" sqref="U8"/>
    </sheetView>
  </sheetViews>
  <sheetFormatPr defaultColWidth="9.140625" defaultRowHeight="15" x14ac:dyDescent="0.25"/>
  <cols>
    <col min="1" max="1" width="21.140625" style="8" customWidth="1"/>
    <col min="2" max="2" width="15.28515625" style="5" customWidth="1"/>
    <col min="3" max="3" width="18.42578125" style="5" customWidth="1"/>
    <col min="4" max="4" width="14.7109375" style="5" customWidth="1"/>
    <col min="5" max="5" width="18" style="5" customWidth="1"/>
    <col min="6" max="6" width="38.42578125" style="10" customWidth="1"/>
    <col min="7" max="7" width="25.7109375" style="5" customWidth="1"/>
    <col min="8" max="8" width="19.42578125" style="5" customWidth="1"/>
    <col min="9" max="9" width="17" style="5" customWidth="1"/>
    <col min="10" max="10" width="17.28515625" style="5" customWidth="1"/>
    <col min="11" max="11" width="15.85546875" style="20" customWidth="1"/>
    <col min="12" max="12" width="19.28515625" style="5" customWidth="1"/>
    <col min="13" max="13" width="16.140625" style="77" customWidth="1"/>
    <col min="14" max="14" width="32.42578125" style="3" customWidth="1"/>
    <col min="15" max="16384" width="9.140625" style="2"/>
  </cols>
  <sheetData>
    <row r="1" spans="1:14" x14ac:dyDescent="0.25">
      <c r="D1" s="15"/>
      <c r="E1" s="15"/>
      <c r="F1" s="15"/>
      <c r="G1" s="15"/>
      <c r="H1" s="15"/>
      <c r="I1" s="15"/>
      <c r="J1" s="15"/>
      <c r="K1" s="15"/>
      <c r="L1" s="15"/>
      <c r="M1" s="75"/>
      <c r="N1" s="14"/>
    </row>
    <row r="2" spans="1:14" ht="39" customHeight="1" thickBot="1" x14ac:dyDescent="0.3">
      <c r="A2" s="107" t="s">
        <v>144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7"/>
    </row>
    <row r="3" spans="1:14" s="5" customFormat="1" ht="8.25" customHeight="1" thickTop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7"/>
    </row>
    <row r="4" spans="1:14" ht="27.75" customHeight="1" x14ac:dyDescent="0.25">
      <c r="A4" s="114" t="s">
        <v>253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2"/>
    </row>
    <row r="5" spans="1:14" ht="36.75" customHeight="1" x14ac:dyDescent="0.25">
      <c r="A5" s="46" t="s">
        <v>67</v>
      </c>
      <c r="B5" s="46" t="s">
        <v>120</v>
      </c>
      <c r="C5" s="46" t="s">
        <v>0</v>
      </c>
      <c r="D5" s="47" t="s">
        <v>121</v>
      </c>
      <c r="E5" s="47" t="s">
        <v>122</v>
      </c>
      <c r="F5" s="46" t="s">
        <v>1</v>
      </c>
      <c r="G5" s="46" t="s">
        <v>2</v>
      </c>
      <c r="H5" s="46" t="s">
        <v>255</v>
      </c>
      <c r="I5" s="48" t="s">
        <v>123</v>
      </c>
      <c r="J5" s="46" t="s">
        <v>217</v>
      </c>
      <c r="K5" s="46" t="s">
        <v>5</v>
      </c>
      <c r="L5" s="46" t="s">
        <v>4</v>
      </c>
      <c r="M5" s="72" t="s">
        <v>207</v>
      </c>
      <c r="N5" s="2"/>
    </row>
    <row r="6" spans="1:14" ht="75" x14ac:dyDescent="0.25">
      <c r="A6" s="53" t="s">
        <v>241</v>
      </c>
      <c r="B6" s="53" t="s">
        <v>152</v>
      </c>
      <c r="C6" s="53" t="s">
        <v>74</v>
      </c>
      <c r="D6" s="53" t="s">
        <v>165</v>
      </c>
      <c r="E6" s="59" t="s">
        <v>204</v>
      </c>
      <c r="F6" s="53" t="s">
        <v>73</v>
      </c>
      <c r="G6" s="53" t="s">
        <v>194</v>
      </c>
      <c r="H6" s="54">
        <v>738102</v>
      </c>
      <c r="I6" s="80" t="s">
        <v>243</v>
      </c>
      <c r="J6" s="55">
        <v>45707</v>
      </c>
      <c r="K6" s="53" t="s">
        <v>254</v>
      </c>
      <c r="L6" s="53" t="s">
        <v>256</v>
      </c>
      <c r="M6" s="73">
        <v>0</v>
      </c>
      <c r="N6" s="2"/>
    </row>
    <row r="7" spans="1:14" ht="75" x14ac:dyDescent="0.25">
      <c r="A7" s="53" t="s">
        <v>216</v>
      </c>
      <c r="B7" s="53" t="s">
        <v>166</v>
      </c>
      <c r="C7" s="53" t="s">
        <v>81</v>
      </c>
      <c r="D7" s="53" t="s">
        <v>164</v>
      </c>
      <c r="E7" s="58" t="s">
        <v>204</v>
      </c>
      <c r="F7" s="53" t="s">
        <v>78</v>
      </c>
      <c r="G7" s="53" t="s">
        <v>195</v>
      </c>
      <c r="H7" s="54">
        <v>319475</v>
      </c>
      <c r="I7" s="56" t="s">
        <v>246</v>
      </c>
      <c r="J7" s="55">
        <v>45726</v>
      </c>
      <c r="K7" s="83" t="s">
        <v>254</v>
      </c>
      <c r="L7" s="83" t="s">
        <v>256</v>
      </c>
      <c r="M7" s="73">
        <v>0</v>
      </c>
      <c r="N7" s="2"/>
    </row>
    <row r="8" spans="1:14" ht="90" x14ac:dyDescent="0.25">
      <c r="A8" s="53" t="s">
        <v>215</v>
      </c>
      <c r="B8" s="53" t="s">
        <v>152</v>
      </c>
      <c r="C8" s="83" t="s">
        <v>74</v>
      </c>
      <c r="D8" s="53" t="s">
        <v>165</v>
      </c>
      <c r="E8" s="53" t="s">
        <v>205</v>
      </c>
      <c r="F8" s="53" t="s">
        <v>75</v>
      </c>
      <c r="G8" s="53" t="s">
        <v>196</v>
      </c>
      <c r="H8" s="54">
        <v>399957</v>
      </c>
      <c r="I8" s="80" t="s">
        <v>243</v>
      </c>
      <c r="J8" s="55">
        <v>45707</v>
      </c>
      <c r="K8" s="83" t="s">
        <v>254</v>
      </c>
      <c r="L8" s="83" t="s">
        <v>256</v>
      </c>
      <c r="M8" s="73">
        <v>0</v>
      </c>
      <c r="N8" s="2"/>
    </row>
    <row r="9" spans="1:14" ht="116.25" customHeight="1" x14ac:dyDescent="0.25">
      <c r="A9" s="53" t="s">
        <v>214</v>
      </c>
      <c r="B9" s="53" t="s">
        <v>147</v>
      </c>
      <c r="C9" s="53" t="s">
        <v>76</v>
      </c>
      <c r="D9" s="53" t="s">
        <v>165</v>
      </c>
      <c r="E9" s="58" t="s">
        <v>204</v>
      </c>
      <c r="F9" s="53" t="s">
        <v>77</v>
      </c>
      <c r="G9" s="53" t="s">
        <v>197</v>
      </c>
      <c r="H9" s="54">
        <v>1112004</v>
      </c>
      <c r="I9" s="80" t="s">
        <v>243</v>
      </c>
      <c r="J9" s="55">
        <v>45707</v>
      </c>
      <c r="K9" s="83" t="s">
        <v>254</v>
      </c>
      <c r="L9" s="83" t="s">
        <v>256</v>
      </c>
      <c r="M9" s="73">
        <v>0</v>
      </c>
      <c r="N9" s="2"/>
    </row>
    <row r="10" spans="1:14" ht="60" x14ac:dyDescent="0.25">
      <c r="A10" s="53" t="s">
        <v>212</v>
      </c>
      <c r="B10" s="53" t="s">
        <v>166</v>
      </c>
      <c r="C10" s="53" t="s">
        <v>91</v>
      </c>
      <c r="D10" s="53" t="s">
        <v>164</v>
      </c>
      <c r="E10" s="53" t="s">
        <v>204</v>
      </c>
      <c r="F10" s="53" t="s">
        <v>92</v>
      </c>
      <c r="G10" s="53" t="s">
        <v>198</v>
      </c>
      <c r="H10" s="54">
        <v>566154</v>
      </c>
      <c r="I10" s="79" t="s">
        <v>245</v>
      </c>
      <c r="J10" s="55">
        <v>45707</v>
      </c>
      <c r="K10" s="83" t="s">
        <v>254</v>
      </c>
      <c r="L10" s="83" t="s">
        <v>256</v>
      </c>
      <c r="M10" s="73">
        <v>0</v>
      </c>
      <c r="N10" s="2"/>
    </row>
    <row r="11" spans="1:14" ht="87" customHeight="1" x14ac:dyDescent="0.25">
      <c r="A11" s="53" t="s">
        <v>213</v>
      </c>
      <c r="B11" s="53" t="s">
        <v>166</v>
      </c>
      <c r="C11" s="53" t="s">
        <v>81</v>
      </c>
      <c r="D11" s="53" t="s">
        <v>164</v>
      </c>
      <c r="E11" s="59" t="s">
        <v>204</v>
      </c>
      <c r="F11" s="53" t="s">
        <v>79</v>
      </c>
      <c r="G11" s="53" t="s">
        <v>199</v>
      </c>
      <c r="H11" s="54">
        <v>94367</v>
      </c>
      <c r="I11" s="79" t="s">
        <v>245</v>
      </c>
      <c r="J11" s="55">
        <v>45707</v>
      </c>
      <c r="K11" s="83" t="s">
        <v>254</v>
      </c>
      <c r="L11" s="83" t="s">
        <v>256</v>
      </c>
      <c r="M11" s="73">
        <v>0</v>
      </c>
      <c r="N11" s="2"/>
    </row>
    <row r="12" spans="1:14" ht="60" x14ac:dyDescent="0.25">
      <c r="A12" s="82">
        <v>6893466000124020</v>
      </c>
      <c r="B12" s="52" t="s">
        <v>152</v>
      </c>
      <c r="C12" s="53" t="s">
        <v>80</v>
      </c>
      <c r="D12" s="53" t="s">
        <v>164</v>
      </c>
      <c r="E12" s="58" t="s">
        <v>204</v>
      </c>
      <c r="F12" s="53" t="s">
        <v>82</v>
      </c>
      <c r="G12" s="53" t="s">
        <v>200</v>
      </c>
      <c r="H12" s="54">
        <v>392246</v>
      </c>
      <c r="I12" s="56" t="s">
        <v>246</v>
      </c>
      <c r="J12" s="55">
        <v>45726</v>
      </c>
      <c r="K12" s="83" t="s">
        <v>254</v>
      </c>
      <c r="L12" s="83" t="s">
        <v>256</v>
      </c>
      <c r="M12" s="73">
        <v>0</v>
      </c>
      <c r="N12" s="2"/>
    </row>
    <row r="13" spans="1:14" ht="75" x14ac:dyDescent="0.25">
      <c r="A13" s="82">
        <v>6893466000124020</v>
      </c>
      <c r="B13" s="52" t="s">
        <v>152</v>
      </c>
      <c r="C13" s="53" t="s">
        <v>90</v>
      </c>
      <c r="D13" s="53" t="s">
        <v>164</v>
      </c>
      <c r="E13" s="58" t="s">
        <v>204</v>
      </c>
      <c r="F13" s="53" t="s">
        <v>193</v>
      </c>
      <c r="G13" s="53" t="s">
        <v>201</v>
      </c>
      <c r="H13" s="54">
        <v>1062314</v>
      </c>
      <c r="I13" s="56" t="s">
        <v>245</v>
      </c>
      <c r="J13" s="55">
        <v>45707</v>
      </c>
      <c r="K13" s="83" t="s">
        <v>254</v>
      </c>
      <c r="L13" s="83" t="s">
        <v>256</v>
      </c>
      <c r="M13" s="73">
        <v>0</v>
      </c>
      <c r="N13" s="2"/>
    </row>
    <row r="14" spans="1:14" ht="60" x14ac:dyDescent="0.25">
      <c r="A14" s="82">
        <v>6893466000124030</v>
      </c>
      <c r="B14" s="52" t="s">
        <v>147</v>
      </c>
      <c r="C14" s="53" t="s">
        <v>93</v>
      </c>
      <c r="D14" s="53" t="s">
        <v>165</v>
      </c>
      <c r="E14" s="52" t="s">
        <v>203</v>
      </c>
      <c r="F14" s="78" t="s">
        <v>193</v>
      </c>
      <c r="G14" s="53" t="s">
        <v>242</v>
      </c>
      <c r="H14" s="54">
        <v>499978</v>
      </c>
      <c r="I14" s="56" t="s">
        <v>244</v>
      </c>
      <c r="J14" s="55" t="s">
        <v>84</v>
      </c>
      <c r="K14" s="83" t="s">
        <v>254</v>
      </c>
      <c r="L14" s="83" t="s">
        <v>256</v>
      </c>
      <c r="M14" s="73">
        <v>0</v>
      </c>
      <c r="N14" s="2"/>
    </row>
    <row r="15" spans="1:14" ht="75" x14ac:dyDescent="0.25">
      <c r="A15" s="82">
        <v>6893466000124010</v>
      </c>
      <c r="B15" s="52" t="s">
        <v>152</v>
      </c>
      <c r="C15" s="53" t="s">
        <v>206</v>
      </c>
      <c r="D15" s="53" t="s">
        <v>164</v>
      </c>
      <c r="E15" s="58" t="s">
        <v>203</v>
      </c>
      <c r="F15" s="53" t="s">
        <v>193</v>
      </c>
      <c r="G15" s="53" t="s">
        <v>202</v>
      </c>
      <c r="H15" s="54">
        <v>499506</v>
      </c>
      <c r="I15" s="79" t="s">
        <v>244</v>
      </c>
      <c r="J15" s="55" t="s">
        <v>84</v>
      </c>
      <c r="K15" s="83" t="s">
        <v>254</v>
      </c>
      <c r="L15" s="83" t="s">
        <v>256</v>
      </c>
      <c r="M15" s="73">
        <v>0</v>
      </c>
      <c r="N15" s="2"/>
    </row>
    <row r="16" spans="1:14" ht="18.75" x14ac:dyDescent="0.3">
      <c r="H16" s="11">
        <f>SUM(H6:H15)</f>
        <v>5684103</v>
      </c>
      <c r="J16" s="11"/>
      <c r="K16" s="12"/>
      <c r="M16" s="74"/>
      <c r="N16" s="61"/>
    </row>
    <row r="17" spans="4:14" ht="18.75" x14ac:dyDescent="0.3">
      <c r="H17" s="6"/>
      <c r="J17" s="17"/>
      <c r="K17" s="18"/>
      <c r="M17" s="74"/>
      <c r="N17" s="61"/>
    </row>
    <row r="18" spans="4:14" ht="18.75" x14ac:dyDescent="0.3">
      <c r="J18" s="17"/>
      <c r="K18" s="18"/>
      <c r="M18" s="74"/>
      <c r="N18" s="61"/>
    </row>
    <row r="19" spans="4:14" x14ac:dyDescent="0.25">
      <c r="M19" s="74"/>
      <c r="N19" s="61"/>
    </row>
    <row r="20" spans="4:14" x14ac:dyDescent="0.25">
      <c r="M20" s="74"/>
      <c r="N20" s="61"/>
    </row>
    <row r="21" spans="4:14" x14ac:dyDescent="0.25">
      <c r="D21" s="19"/>
      <c r="G21" s="19"/>
      <c r="M21" s="74"/>
      <c r="N21" s="61"/>
    </row>
    <row r="22" spans="4:14" x14ac:dyDescent="0.25">
      <c r="D22" s="19"/>
      <c r="G22" s="19"/>
      <c r="M22" s="74"/>
      <c r="N22" s="61"/>
    </row>
    <row r="23" spans="4:14" x14ac:dyDescent="0.25">
      <c r="G23" s="19"/>
      <c r="M23" s="74"/>
      <c r="N23" s="61"/>
    </row>
    <row r="24" spans="4:14" x14ac:dyDescent="0.25">
      <c r="D24" s="19"/>
      <c r="G24" s="19"/>
      <c r="M24" s="74"/>
      <c r="N24" s="61"/>
    </row>
    <row r="25" spans="4:14" x14ac:dyDescent="0.25">
      <c r="D25" s="19"/>
      <c r="M25" s="74"/>
      <c r="N25" s="61"/>
    </row>
    <row r="26" spans="4:14" x14ac:dyDescent="0.25">
      <c r="D26" s="19"/>
      <c r="M26" s="74"/>
      <c r="N26" s="61"/>
    </row>
    <row r="27" spans="4:14" x14ac:dyDescent="0.25">
      <c r="D27" s="21"/>
      <c r="E27" s="19"/>
      <c r="F27" s="22"/>
      <c r="M27" s="74"/>
      <c r="N27" s="61"/>
    </row>
    <row r="28" spans="4:14" x14ac:dyDescent="0.25">
      <c r="E28" s="19"/>
      <c r="F28" s="22"/>
      <c r="M28" s="74"/>
      <c r="N28" s="61"/>
    </row>
    <row r="29" spans="4:14" x14ac:dyDescent="0.25">
      <c r="E29" s="19"/>
      <c r="F29" s="22"/>
      <c r="M29" s="74"/>
      <c r="N29" s="61"/>
    </row>
    <row r="30" spans="4:14" x14ac:dyDescent="0.25">
      <c r="D30" s="23"/>
      <c r="E30" s="19"/>
      <c r="F30" s="22"/>
      <c r="M30" s="74"/>
      <c r="N30" s="61"/>
    </row>
    <row r="31" spans="4:14" x14ac:dyDescent="0.25">
      <c r="E31" s="19"/>
      <c r="F31" s="22"/>
      <c r="M31" s="74"/>
      <c r="N31" s="61"/>
    </row>
    <row r="32" spans="4:14" x14ac:dyDescent="0.25">
      <c r="E32" s="19"/>
      <c r="F32" s="22"/>
      <c r="M32" s="74"/>
      <c r="N32" s="61"/>
    </row>
    <row r="33" spans="4:14" x14ac:dyDescent="0.25">
      <c r="E33" s="19"/>
      <c r="F33" s="22"/>
      <c r="M33" s="74"/>
      <c r="N33" s="61"/>
    </row>
    <row r="34" spans="4:14" x14ac:dyDescent="0.25">
      <c r="E34" s="19"/>
      <c r="F34" s="22"/>
      <c r="M34" s="74"/>
      <c r="N34" s="61"/>
    </row>
    <row r="35" spans="4:14" x14ac:dyDescent="0.25">
      <c r="E35" s="19"/>
      <c r="F35" s="22"/>
      <c r="M35" s="74"/>
      <c r="N35" s="61"/>
    </row>
    <row r="36" spans="4:14" x14ac:dyDescent="0.25">
      <c r="M36" s="74"/>
      <c r="N36" s="61"/>
    </row>
    <row r="37" spans="4:14" x14ac:dyDescent="0.25">
      <c r="D37" s="19"/>
      <c r="M37" s="74"/>
      <c r="N37" s="61"/>
    </row>
    <row r="38" spans="4:14" x14ac:dyDescent="0.25">
      <c r="D38" s="19"/>
      <c r="M38" s="74"/>
      <c r="N38" s="61"/>
    </row>
    <row r="39" spans="4:14" x14ac:dyDescent="0.25">
      <c r="D39" s="19"/>
      <c r="M39" s="74"/>
      <c r="N39" s="61"/>
    </row>
    <row r="40" spans="4:14" x14ac:dyDescent="0.25">
      <c r="D40" s="19"/>
      <c r="M40" s="74"/>
      <c r="N40" s="61"/>
    </row>
    <row r="41" spans="4:14" x14ac:dyDescent="0.25">
      <c r="D41" s="19"/>
      <c r="M41" s="74"/>
      <c r="N41" s="61"/>
    </row>
    <row r="42" spans="4:14" x14ac:dyDescent="0.25">
      <c r="D42" s="19"/>
      <c r="M42" s="74"/>
      <c r="N42" s="61"/>
    </row>
    <row r="43" spans="4:14" x14ac:dyDescent="0.25">
      <c r="D43" s="19"/>
      <c r="M43" s="74"/>
      <c r="N43" s="61"/>
    </row>
    <row r="44" spans="4:14" x14ac:dyDescent="0.25">
      <c r="D44" s="19"/>
      <c r="M44" s="74"/>
      <c r="N44" s="61"/>
    </row>
    <row r="45" spans="4:14" x14ac:dyDescent="0.25">
      <c r="D45" s="19"/>
      <c r="M45" s="74"/>
      <c r="N45" s="61"/>
    </row>
    <row r="46" spans="4:14" x14ac:dyDescent="0.25">
      <c r="D46" s="19"/>
      <c r="M46" s="74"/>
      <c r="N46" s="61"/>
    </row>
    <row r="47" spans="4:14" x14ac:dyDescent="0.25">
      <c r="D47" s="19"/>
      <c r="M47" s="74"/>
      <c r="N47" s="61"/>
    </row>
    <row r="48" spans="4:14" x14ac:dyDescent="0.25">
      <c r="M48" s="74"/>
      <c r="N48" s="61"/>
    </row>
    <row r="49" spans="4:14" x14ac:dyDescent="0.25">
      <c r="M49" s="74"/>
      <c r="N49" s="61"/>
    </row>
    <row r="50" spans="4:14" x14ac:dyDescent="0.25">
      <c r="D50" s="24"/>
      <c r="M50" s="76"/>
      <c r="N50" s="61"/>
    </row>
    <row r="51" spans="4:14" x14ac:dyDescent="0.25">
      <c r="D51" s="19"/>
      <c r="M51" s="76"/>
      <c r="N51" s="61"/>
    </row>
    <row r="52" spans="4:14" x14ac:dyDescent="0.25">
      <c r="D52" s="24"/>
      <c r="M52" s="74"/>
      <c r="N52" s="61"/>
    </row>
    <row r="53" spans="4:14" x14ac:dyDescent="0.25">
      <c r="D53" s="19"/>
      <c r="M53" s="74"/>
      <c r="N53" s="61"/>
    </row>
    <row r="54" spans="4:14" x14ac:dyDescent="0.25">
      <c r="D54" s="19"/>
      <c r="M54" s="74"/>
      <c r="N54" s="61"/>
    </row>
    <row r="55" spans="4:14" x14ac:dyDescent="0.25">
      <c r="D55" s="19"/>
      <c r="M55" s="74"/>
      <c r="N55" s="61"/>
    </row>
    <row r="56" spans="4:14" x14ac:dyDescent="0.25">
      <c r="D56" s="19"/>
      <c r="M56" s="74"/>
      <c r="N56" s="61"/>
    </row>
    <row r="57" spans="4:14" x14ac:dyDescent="0.25">
      <c r="D57" s="19"/>
      <c r="M57" s="28"/>
    </row>
    <row r="58" spans="4:14" x14ac:dyDescent="0.25">
      <c r="D58" s="19"/>
      <c r="M58" s="28"/>
    </row>
    <row r="59" spans="4:14" x14ac:dyDescent="0.25">
      <c r="D59" s="19"/>
    </row>
    <row r="60" spans="4:14" x14ac:dyDescent="0.25">
      <c r="D60" s="19"/>
    </row>
  </sheetData>
  <mergeCells count="2">
    <mergeCell ref="A4:M4"/>
    <mergeCell ref="A2:M2"/>
  </mergeCells>
  <pageMargins left="0.511811024" right="0.511811024" top="0.78740157499999996" bottom="0.78740157499999996" header="0.31496062000000002" footer="0.31496062000000002"/>
  <pageSetup paperSize="9" scale="53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6"/>
  <sheetViews>
    <sheetView showGridLines="0" view="pageBreakPreview" topLeftCell="A10" zoomScale="90" zoomScaleNormal="100" zoomScaleSheetLayoutView="90" workbookViewId="0">
      <selection activeCell="A6" sqref="A6"/>
    </sheetView>
  </sheetViews>
  <sheetFormatPr defaultRowHeight="15" x14ac:dyDescent="0.25"/>
  <cols>
    <col min="1" max="1" width="21.140625" style="41" customWidth="1"/>
    <col min="2" max="2" width="12.7109375" style="50" customWidth="1"/>
    <col min="3" max="4" width="12.7109375" customWidth="1"/>
    <col min="5" max="5" width="19.7109375" customWidth="1"/>
    <col min="6" max="6" width="22.85546875" customWidth="1"/>
    <col min="7" max="7" width="21" customWidth="1"/>
    <col min="8" max="9" width="12.7109375" style="29" customWidth="1"/>
    <col min="10" max="10" width="12.7109375" customWidth="1"/>
    <col min="11" max="11" width="15.140625" customWidth="1"/>
    <col min="12" max="12" width="27.7109375" customWidth="1"/>
  </cols>
  <sheetData>
    <row r="2" spans="1:14" ht="27" thickBot="1" x14ac:dyDescent="0.3">
      <c r="A2" s="51" t="s">
        <v>171</v>
      </c>
      <c r="B2" s="51"/>
      <c r="C2" s="51"/>
      <c r="D2" s="51"/>
      <c r="E2" s="51"/>
      <c r="F2" s="51"/>
      <c r="G2" s="51"/>
      <c r="H2" s="51"/>
      <c r="I2" s="57"/>
      <c r="J2" s="51"/>
      <c r="K2" s="51"/>
      <c r="L2" s="51"/>
      <c r="M2" s="51"/>
    </row>
    <row r="3" spans="1:14" ht="19.5" thickTop="1" x14ac:dyDescent="0.25">
      <c r="A3" s="38"/>
      <c r="B3" s="45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ht="21" x14ac:dyDescent="0.25">
      <c r="A4" s="13" t="s">
        <v>181</v>
      </c>
      <c r="B4" s="45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36" x14ac:dyDescent="0.25">
      <c r="A5" s="39" t="s">
        <v>67</v>
      </c>
      <c r="B5" s="25" t="s">
        <v>120</v>
      </c>
      <c r="C5" s="25" t="s">
        <v>0</v>
      </c>
      <c r="D5" s="25" t="s">
        <v>121</v>
      </c>
      <c r="E5" s="25" t="s">
        <v>1</v>
      </c>
      <c r="F5" s="25" t="s">
        <v>2</v>
      </c>
      <c r="G5" s="25" t="s">
        <v>255</v>
      </c>
      <c r="H5" s="30" t="s">
        <v>123</v>
      </c>
      <c r="I5" s="16" t="s">
        <v>217</v>
      </c>
      <c r="J5" s="25" t="s">
        <v>5</v>
      </c>
      <c r="K5" s="25" t="s">
        <v>4</v>
      </c>
      <c r="L5" s="25" t="s">
        <v>66</v>
      </c>
    </row>
    <row r="6" spans="1:14" ht="72" x14ac:dyDescent="0.25">
      <c r="A6" s="40" t="s">
        <v>96</v>
      </c>
      <c r="B6" s="26" t="s">
        <v>172</v>
      </c>
      <c r="C6" s="26" t="s">
        <v>173</v>
      </c>
      <c r="D6" s="26" t="s">
        <v>165</v>
      </c>
      <c r="E6" s="37" t="s">
        <v>108</v>
      </c>
      <c r="F6" s="37" t="s">
        <v>116</v>
      </c>
      <c r="G6" s="33">
        <v>326186</v>
      </c>
      <c r="H6" s="63" t="s">
        <v>190</v>
      </c>
      <c r="I6" s="44">
        <v>46022</v>
      </c>
      <c r="J6" s="26" t="s">
        <v>192</v>
      </c>
      <c r="K6" s="26" t="s">
        <v>256</v>
      </c>
      <c r="L6" s="26" t="s">
        <v>182</v>
      </c>
      <c r="N6" s="4"/>
    </row>
    <row r="7" spans="1:14" ht="165.75" x14ac:dyDescent="0.25">
      <c r="A7" s="40" t="s">
        <v>97</v>
      </c>
      <c r="B7" s="32" t="s">
        <v>115</v>
      </c>
      <c r="C7" s="32" t="s">
        <v>114</v>
      </c>
      <c r="D7" s="26" t="s">
        <v>174</v>
      </c>
      <c r="E7" s="37" t="s">
        <v>108</v>
      </c>
      <c r="F7" s="37" t="s">
        <v>175</v>
      </c>
      <c r="G7" s="33">
        <v>19042416</v>
      </c>
      <c r="H7" s="63" t="s">
        <v>191</v>
      </c>
      <c r="I7" s="44">
        <v>46020</v>
      </c>
      <c r="J7" s="26" t="s">
        <v>117</v>
      </c>
      <c r="K7" s="26" t="s">
        <v>256</v>
      </c>
      <c r="L7" s="84" t="s">
        <v>184</v>
      </c>
      <c r="N7" s="4"/>
    </row>
    <row r="8" spans="1:14" ht="90" x14ac:dyDescent="0.25">
      <c r="A8" s="40" t="s">
        <v>98</v>
      </c>
      <c r="B8" s="26" t="s">
        <v>115</v>
      </c>
      <c r="C8" s="26" t="s">
        <v>167</v>
      </c>
      <c r="D8" s="26" t="s">
        <v>165</v>
      </c>
      <c r="E8" s="31" t="s">
        <v>108</v>
      </c>
      <c r="F8" s="31" t="s">
        <v>111</v>
      </c>
      <c r="G8" s="35">
        <v>11476704</v>
      </c>
      <c r="H8" s="63" t="s">
        <v>191</v>
      </c>
      <c r="I8" s="44">
        <v>46020</v>
      </c>
      <c r="J8" s="26" t="s">
        <v>110</v>
      </c>
      <c r="K8" s="26" t="s">
        <v>257</v>
      </c>
      <c r="L8" s="26" t="s">
        <v>182</v>
      </c>
      <c r="N8" s="4"/>
    </row>
    <row r="9" spans="1:14" ht="84" x14ac:dyDescent="0.25">
      <c r="A9" s="40" t="s">
        <v>99</v>
      </c>
      <c r="B9" s="26" t="s">
        <v>162</v>
      </c>
      <c r="C9" s="34" t="s">
        <v>113</v>
      </c>
      <c r="D9" s="26" t="s">
        <v>165</v>
      </c>
      <c r="E9" s="31" t="s">
        <v>108</v>
      </c>
      <c r="F9" s="31" t="s">
        <v>112</v>
      </c>
      <c r="G9" s="35">
        <v>10024478</v>
      </c>
      <c r="H9" s="63" t="s">
        <v>191</v>
      </c>
      <c r="I9" s="44">
        <v>46020</v>
      </c>
      <c r="J9" s="26" t="s">
        <v>110</v>
      </c>
      <c r="K9" s="26" t="s">
        <v>257</v>
      </c>
      <c r="L9" s="26" t="s">
        <v>182</v>
      </c>
      <c r="N9" s="4"/>
    </row>
    <row r="10" spans="1:14" ht="90" x14ac:dyDescent="0.25">
      <c r="A10" s="40" t="s">
        <v>100</v>
      </c>
      <c r="B10" s="26" t="s">
        <v>152</v>
      </c>
      <c r="C10" s="26" t="s">
        <v>168</v>
      </c>
      <c r="D10" s="26" t="s">
        <v>165</v>
      </c>
      <c r="E10" s="36" t="s">
        <v>108</v>
      </c>
      <c r="F10" s="36" t="s">
        <v>118</v>
      </c>
      <c r="G10" s="35">
        <v>9221382</v>
      </c>
      <c r="H10" s="63" t="s">
        <v>191</v>
      </c>
      <c r="I10" s="44">
        <v>46020</v>
      </c>
      <c r="J10" s="26" t="s">
        <v>110</v>
      </c>
      <c r="K10" s="26" t="s">
        <v>257</v>
      </c>
      <c r="L10" s="26" t="s">
        <v>182</v>
      </c>
      <c r="N10" s="4"/>
    </row>
    <row r="11" spans="1:14" ht="72" x14ac:dyDescent="0.25">
      <c r="A11" s="40" t="s">
        <v>101</v>
      </c>
      <c r="B11" s="26" t="s">
        <v>147</v>
      </c>
      <c r="C11" s="26" t="s">
        <v>107</v>
      </c>
      <c r="D11" s="26" t="s">
        <v>165</v>
      </c>
      <c r="E11" s="42" t="s">
        <v>108</v>
      </c>
      <c r="F11" s="42" t="s">
        <v>109</v>
      </c>
      <c r="G11" s="43">
        <v>7276752</v>
      </c>
      <c r="H11" s="63" t="s">
        <v>191</v>
      </c>
      <c r="I11" s="44">
        <v>46020</v>
      </c>
      <c r="J11" s="26" t="s">
        <v>110</v>
      </c>
      <c r="K11" s="26" t="s">
        <v>257</v>
      </c>
      <c r="L11" s="26" t="s">
        <v>182</v>
      </c>
      <c r="N11" s="4"/>
    </row>
    <row r="12" spans="1:14" ht="84" x14ac:dyDescent="0.25">
      <c r="A12" s="40" t="s">
        <v>102</v>
      </c>
      <c r="B12" s="26" t="s">
        <v>176</v>
      </c>
      <c r="C12" s="26" t="s">
        <v>169</v>
      </c>
      <c r="D12" s="26" t="s">
        <v>165</v>
      </c>
      <c r="E12" s="31" t="s">
        <v>108</v>
      </c>
      <c r="F12" s="31" t="s">
        <v>112</v>
      </c>
      <c r="G12" s="33">
        <v>5045330</v>
      </c>
      <c r="H12" s="63" t="s">
        <v>191</v>
      </c>
      <c r="I12" s="44">
        <v>46020</v>
      </c>
      <c r="J12" s="26" t="s">
        <v>110</v>
      </c>
      <c r="K12" s="26" t="s">
        <v>257</v>
      </c>
      <c r="L12" s="26" t="s">
        <v>183</v>
      </c>
      <c r="N12" s="4"/>
    </row>
    <row r="13" spans="1:14" ht="84" x14ac:dyDescent="0.25">
      <c r="A13" s="40" t="s">
        <v>103</v>
      </c>
      <c r="B13" s="26" t="s">
        <v>177</v>
      </c>
      <c r="C13" s="26" t="s">
        <v>178</v>
      </c>
      <c r="D13" s="26" t="s">
        <v>165</v>
      </c>
      <c r="E13" s="31" t="s">
        <v>108</v>
      </c>
      <c r="F13" s="31" t="s">
        <v>112</v>
      </c>
      <c r="G13" s="33">
        <v>4718052</v>
      </c>
      <c r="H13" s="63" t="s">
        <v>191</v>
      </c>
      <c r="I13" s="44">
        <v>46020</v>
      </c>
      <c r="J13" s="26" t="s">
        <v>110</v>
      </c>
      <c r="K13" s="26" t="s">
        <v>257</v>
      </c>
      <c r="L13" s="26" t="s">
        <v>182</v>
      </c>
      <c r="N13" s="4"/>
    </row>
    <row r="14" spans="1:14" ht="84" x14ac:dyDescent="0.25">
      <c r="A14" s="40" t="s">
        <v>104</v>
      </c>
      <c r="B14" s="26" t="s">
        <v>179</v>
      </c>
      <c r="C14" s="26" t="s">
        <v>180</v>
      </c>
      <c r="D14" s="26" t="s">
        <v>165</v>
      </c>
      <c r="E14" s="31" t="s">
        <v>108</v>
      </c>
      <c r="F14" s="31" t="s">
        <v>111</v>
      </c>
      <c r="G14" s="33">
        <v>3431900</v>
      </c>
      <c r="H14" s="63" t="s">
        <v>191</v>
      </c>
      <c r="I14" s="44">
        <v>46020</v>
      </c>
      <c r="J14" s="32" t="s">
        <v>110</v>
      </c>
      <c r="K14" s="26" t="s">
        <v>257</v>
      </c>
      <c r="L14" s="26" t="s">
        <v>182</v>
      </c>
      <c r="N14" s="4"/>
    </row>
    <row r="16" spans="1:14" ht="18.75" x14ac:dyDescent="0.3">
      <c r="G16" s="11">
        <f>SUM(G6:G15)</f>
        <v>70563200</v>
      </c>
    </row>
  </sheetData>
  <pageMargins left="0.511811024" right="0.511811024" top="0.78740157499999996" bottom="0.78740157499999996" header="0.31496062000000002" footer="0.31496062000000002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RESUMO</vt:lpstr>
      <vt:lpstr>EMENDAS - CUSTEIO MAC 2025</vt:lpstr>
      <vt:lpstr>EMENDAS - ESTRUTURAÇÃO 2025</vt:lpstr>
      <vt:lpstr>NOVO PAC</vt:lpstr>
      <vt:lpstr>'EMENDAS - CUSTEIO MAC 2025'!Area_de_impressao</vt:lpstr>
      <vt:lpstr>'EMENDAS - ESTRUTURAÇÃO 2025'!Area_de_impressao</vt:lpstr>
      <vt:lpstr>RESUMO!Area_de_impressao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Guilherme Sarmento Fagundes</cp:lastModifiedBy>
  <cp:lastPrinted>2026-03-19T16:03:45Z</cp:lastPrinted>
  <dcterms:created xsi:type="dcterms:W3CDTF">2025-10-20T14:40:30Z</dcterms:created>
  <dcterms:modified xsi:type="dcterms:W3CDTF">2026-05-18T18:29:34Z</dcterms:modified>
</cp:coreProperties>
</file>