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DENGUE\"/>
    </mc:Choice>
  </mc:AlternateContent>
  <workbookProtection workbookAlgorithmName="SHA-512" workbookHashValue="bitYj7LsTAZ0RhdnRbStFV51Q460oVYhVmrcU+7ZTva9mpPDL/oOglQ0IH82Qyt2lmZ4mRDBONetoqMjtAvXLg==" workbookSaltValue="atALE4nphmvka1tHVuotzA==" workbookSpinCount="100000" lockStructure="1"/>
  <bookViews>
    <workbookView xWindow="0" yWindow="0" windowWidth="24000" windowHeight="9735"/>
  </bookViews>
  <sheets>
    <sheet name="COBERTURA" sheetId="1" r:id="rId1"/>
  </sheets>
  <externalReferences>
    <externalReference r:id="rId2"/>
  </externalReferences>
  <definedNames>
    <definedName name="IDADE_10">[1]TABDIN!$B:$B</definedName>
    <definedName name="IDADE_11">[1]TABDIN!$C:$C</definedName>
    <definedName name="MUNICIPIO">[1]TABDIN!$A:$A</definedName>
    <definedName name="TOTAL_APLICADO">[1]TABDIN!$D:$D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 s="1"/>
  <c r="G26" i="1"/>
  <c r="H26" i="1" s="1"/>
  <c r="E26" i="1"/>
  <c r="F26" i="1" s="1"/>
  <c r="C26" i="1"/>
  <c r="B26" i="1"/>
  <c r="J25" i="1"/>
  <c r="I25" i="1"/>
  <c r="H25" i="1"/>
  <c r="G25" i="1"/>
  <c r="E25" i="1"/>
  <c r="F25" i="1" s="1"/>
  <c r="D25" i="1"/>
  <c r="I24" i="1"/>
  <c r="J24" i="1" s="1"/>
  <c r="G24" i="1"/>
  <c r="H24" i="1" s="1"/>
  <c r="E24" i="1"/>
  <c r="F24" i="1" s="1"/>
  <c r="D24" i="1"/>
  <c r="J23" i="1"/>
  <c r="I23" i="1"/>
  <c r="G23" i="1"/>
  <c r="H23" i="1" s="1"/>
  <c r="F23" i="1"/>
  <c r="E23" i="1"/>
  <c r="D23" i="1"/>
  <c r="I22" i="1"/>
  <c r="J22" i="1" s="1"/>
  <c r="G22" i="1"/>
  <c r="H22" i="1" s="1"/>
  <c r="E22" i="1"/>
  <c r="F22" i="1" s="1"/>
  <c r="D22" i="1"/>
  <c r="I21" i="1"/>
  <c r="J21" i="1" s="1"/>
  <c r="H21" i="1"/>
  <c r="G21" i="1"/>
  <c r="F21" i="1"/>
  <c r="E21" i="1"/>
  <c r="D21" i="1"/>
  <c r="I20" i="1"/>
  <c r="J20" i="1" s="1"/>
  <c r="G20" i="1"/>
  <c r="H20" i="1" s="1"/>
  <c r="E20" i="1"/>
  <c r="F20" i="1" s="1"/>
  <c r="D20" i="1"/>
  <c r="I19" i="1"/>
  <c r="G19" i="1"/>
  <c r="H19" i="1" s="1"/>
  <c r="E19" i="1"/>
  <c r="F19" i="1" s="1"/>
  <c r="D19" i="1"/>
  <c r="J19" i="1" s="1"/>
  <c r="I18" i="1"/>
  <c r="J18" i="1" s="1"/>
  <c r="G18" i="1"/>
  <c r="H18" i="1" s="1"/>
  <c r="F18" i="1"/>
  <c r="E18" i="1"/>
  <c r="D18" i="1"/>
  <c r="I17" i="1"/>
  <c r="J17" i="1" s="1"/>
  <c r="G17" i="1"/>
  <c r="H17" i="1" s="1"/>
  <c r="F17" i="1"/>
  <c r="E17" i="1"/>
  <c r="D17" i="1"/>
  <c r="I16" i="1"/>
  <c r="J16" i="1" s="1"/>
  <c r="G16" i="1"/>
  <c r="H16" i="1" s="1"/>
  <c r="E16" i="1"/>
  <c r="F16" i="1" s="1"/>
  <c r="D16" i="1"/>
  <c r="I15" i="1"/>
  <c r="J15" i="1" s="1"/>
  <c r="H15" i="1"/>
  <c r="G15" i="1"/>
  <c r="F15" i="1"/>
  <c r="E15" i="1"/>
  <c r="D15" i="1"/>
  <c r="I14" i="1"/>
  <c r="J14" i="1" s="1"/>
  <c r="G14" i="1"/>
  <c r="H14" i="1" s="1"/>
  <c r="F14" i="1"/>
  <c r="E14" i="1"/>
  <c r="D14" i="1"/>
  <c r="J13" i="1"/>
  <c r="I13" i="1"/>
  <c r="H13" i="1"/>
  <c r="G13" i="1"/>
  <c r="E13" i="1"/>
  <c r="F13" i="1" s="1"/>
  <c r="D13" i="1"/>
  <c r="I12" i="1"/>
  <c r="J12" i="1" s="1"/>
  <c r="G12" i="1"/>
  <c r="H12" i="1" s="1"/>
  <c r="E12" i="1"/>
  <c r="F12" i="1" s="1"/>
  <c r="D12" i="1"/>
  <c r="J11" i="1"/>
  <c r="I11" i="1"/>
  <c r="G11" i="1"/>
  <c r="H11" i="1" s="1"/>
  <c r="F11" i="1"/>
  <c r="E11" i="1"/>
  <c r="D11" i="1"/>
  <c r="I10" i="1"/>
  <c r="J10" i="1" s="1"/>
  <c r="G10" i="1"/>
  <c r="H10" i="1" s="1"/>
  <c r="E10" i="1"/>
  <c r="F10" i="1" s="1"/>
  <c r="D10" i="1"/>
  <c r="I9" i="1"/>
  <c r="J9" i="1" s="1"/>
  <c r="H9" i="1"/>
  <c r="G9" i="1"/>
  <c r="F9" i="1"/>
  <c r="E9" i="1"/>
  <c r="D9" i="1"/>
  <c r="I8" i="1"/>
  <c r="J8" i="1" s="1"/>
  <c r="G8" i="1"/>
  <c r="H8" i="1" s="1"/>
  <c r="E8" i="1"/>
  <c r="F8" i="1" s="1"/>
  <c r="D8" i="1"/>
  <c r="I7" i="1"/>
  <c r="H7" i="1"/>
  <c r="G7" i="1"/>
  <c r="E7" i="1"/>
  <c r="F7" i="1" s="1"/>
  <c r="D7" i="1"/>
  <c r="J7" i="1" s="1"/>
  <c r="I6" i="1"/>
  <c r="J6" i="1" s="1"/>
  <c r="G6" i="1"/>
  <c r="H6" i="1" s="1"/>
  <c r="F6" i="1"/>
  <c r="E6" i="1"/>
  <c r="D6" i="1"/>
  <c r="I5" i="1"/>
  <c r="J5" i="1" s="1"/>
  <c r="G5" i="1"/>
  <c r="H5" i="1" s="1"/>
  <c r="F5" i="1"/>
  <c r="E5" i="1"/>
  <c r="D5" i="1"/>
  <c r="I4" i="1"/>
  <c r="J4" i="1" s="1"/>
  <c r="G4" i="1"/>
  <c r="H4" i="1" s="1"/>
  <c r="E4" i="1"/>
  <c r="F4" i="1" s="1"/>
  <c r="D4" i="1"/>
  <c r="I3" i="1"/>
  <c r="J3" i="1" s="1"/>
  <c r="H3" i="1"/>
  <c r="G3" i="1"/>
  <c r="F3" i="1"/>
  <c r="E3" i="1"/>
  <c r="D3" i="1"/>
  <c r="D26" i="1" s="1"/>
</calcChain>
</file>

<file path=xl/sharedStrings.xml><?xml version="1.0" encoding="utf-8"?>
<sst xmlns="http://schemas.openxmlformats.org/spreadsheetml/2006/main" count="42" uniqueCount="38">
  <si>
    <t>Município***</t>
  </si>
  <si>
    <t>POPULAÇÃO IBGE - 2022**</t>
  </si>
  <si>
    <t>10 ANOS</t>
  </si>
  <si>
    <t>11 ANOS</t>
  </si>
  <si>
    <t>TOTAL</t>
  </si>
  <si>
    <t>10 anos</t>
  </si>
  <si>
    <t>11 anos</t>
  </si>
  <si>
    <t>Total</t>
  </si>
  <si>
    <t>DOSES APLICADAS*</t>
  </si>
  <si>
    <t>COBERTURA</t>
  </si>
  <si>
    <t>AFONSO CLÁUDIO</t>
  </si>
  <si>
    <t>ARACRUZ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</si>
  <si>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</si>
  <si>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</si>
  <si>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</si>
  <si>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</si>
  <si>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</si>
  <si>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</si>
  <si>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</si>
  <si>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IBIRAÇU</t>
  </si>
  <si>
    <t>ITAGUAÇU</t>
  </si>
  <si>
    <t>ITARANA</t>
  </si>
  <si>
    <t>JOÃO NEIVA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</si>
  <si>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</si>
  <si>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</si>
  <si>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</si>
  <si>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</si>
  <si>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</si>
  <si>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</si>
  <si>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</si>
  <si>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</si>
  <si>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</si>
  <si>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</si>
  <si>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Total Geral</t>
  </si>
  <si>
    <t>Fonte:</t>
  </si>
  <si>
    <t>*Doses aplicadas a partir de 23/02/2024 até a data anterior à extração das informações no sistema. Sistema Vacina e Confia, extração dos dados em 01/03/2024.</t>
  </si>
  <si>
    <t>**População de 10 e 11 anos extraída das estimativas populacionais do IBGE 2022.</t>
  </si>
  <si>
    <t>***Cobertura calculada por município onde ocorreu a vacinação.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</si>
</sst>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3" fontId="4" fillId="3" borderId="1" xfId="2" applyNumberFormat="1" applyFill="1" applyBorder="1" applyAlignment="1">
      <alignment horizontal="center" vertical="center"/>
    </xf>
    <xf numFmtId="3" fontId="1" fillId="4" borderId="1" xfId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10" fontId="2" fillId="6" borderId="1" xfId="0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%20DENGUE%20-%20REG%20METROPOLITANA%20-%2023.02.2024%20a%2029.0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ERTURA"/>
      <sheetName val="D.A. POR MUNIC. DE RESID."/>
      <sheetName val="MUNIC."/>
      <sheetName val="TABDIN"/>
      <sheetName val="Sheet1"/>
    </sheetNames>
    <sheetDataSet>
      <sheetData sheetId="0"/>
      <sheetData sheetId="1"/>
      <sheetData sheetId="2"/>
      <sheetData sheetId="3">
        <row r="3">
          <cell r="A3" t="str">
            <v>Contagem de VACINA</v>
          </cell>
          <cell r="B3" t="str">
            <v>Rótulos de Coluna</v>
          </cell>
        </row>
        <row r="4">
          <cell r="A4" t="str">
            <v>Rótulos de Linha</v>
          </cell>
          <cell r="B4">
            <v>10</v>
          </cell>
          <cell r="C4">
            <v>11</v>
          </cell>
          <cell r="D4" t="str">
            <v>Total Geral</v>
          </cell>
        </row>
        <row r="5">
          <cell r="A5" t="str">
            <v>Cariacica</v>
          </cell>
          <cell r="B5">
            <v>394</v>
          </cell>
          <cell r="C5">
            <v>361</v>
          </cell>
          <cell r="D5">
            <v>755</v>
          </cell>
        </row>
        <row r="6">
          <cell r="A6" t="str">
            <v>Itaguaçu</v>
          </cell>
          <cell r="B6">
            <v>86</v>
          </cell>
          <cell r="C6">
            <v>104</v>
          </cell>
          <cell r="D6">
            <v>190</v>
          </cell>
        </row>
        <row r="7">
          <cell r="A7" t="str">
            <v>Serra</v>
          </cell>
          <cell r="B7">
            <v>655</v>
          </cell>
          <cell r="C7">
            <v>661</v>
          </cell>
          <cell r="D7">
            <v>1316</v>
          </cell>
        </row>
        <row r="8">
          <cell r="A8" t="str">
            <v>Vila Velha</v>
          </cell>
          <cell r="B8">
            <v>422</v>
          </cell>
          <cell r="C8">
            <v>370</v>
          </cell>
          <cell r="D8">
            <v>792</v>
          </cell>
        </row>
        <row r="9">
          <cell r="A9" t="str">
            <v>Vitória</v>
          </cell>
          <cell r="B9">
            <v>906</v>
          </cell>
          <cell r="C9">
            <v>881</v>
          </cell>
          <cell r="D9">
            <v>1787</v>
          </cell>
        </row>
        <row r="10">
          <cell r="A10" t="str">
            <v>Conceição do Castelo</v>
          </cell>
          <cell r="B10">
            <v>43</v>
          </cell>
          <cell r="C10">
            <v>41</v>
          </cell>
          <cell r="D10">
            <v>84</v>
          </cell>
        </row>
        <row r="11">
          <cell r="A11" t="str">
            <v>Brejetuba</v>
          </cell>
          <cell r="B11">
            <v>36</v>
          </cell>
          <cell r="C11">
            <v>31</v>
          </cell>
          <cell r="D11">
            <v>67</v>
          </cell>
        </row>
        <row r="12">
          <cell r="A12" t="str">
            <v>Santa Teresa</v>
          </cell>
          <cell r="B12">
            <v>50</v>
          </cell>
          <cell r="C12">
            <v>66</v>
          </cell>
          <cell r="D12">
            <v>116</v>
          </cell>
        </row>
        <row r="13">
          <cell r="A13" t="str">
            <v>Laranja da Terra</v>
          </cell>
          <cell r="B13">
            <v>72</v>
          </cell>
          <cell r="C13">
            <v>84</v>
          </cell>
          <cell r="D13">
            <v>156</v>
          </cell>
        </row>
        <row r="14">
          <cell r="A14" t="str">
            <v>Itarana</v>
          </cell>
          <cell r="B14">
            <v>43</v>
          </cell>
          <cell r="C14">
            <v>50</v>
          </cell>
          <cell r="D14">
            <v>93</v>
          </cell>
        </row>
        <row r="15">
          <cell r="A15" t="str">
            <v>Aracruz</v>
          </cell>
          <cell r="B15">
            <v>231</v>
          </cell>
          <cell r="C15">
            <v>265</v>
          </cell>
          <cell r="D15">
            <v>496</v>
          </cell>
        </row>
        <row r="16">
          <cell r="A16" t="str">
            <v>Ibiraçu</v>
          </cell>
          <cell r="B16">
            <v>47</v>
          </cell>
          <cell r="C16">
            <v>36</v>
          </cell>
          <cell r="D16">
            <v>83</v>
          </cell>
        </row>
        <row r="17">
          <cell r="A17" t="str">
            <v>Venda Nova do Imigrante</v>
          </cell>
          <cell r="B17">
            <v>94</v>
          </cell>
          <cell r="C17">
            <v>76</v>
          </cell>
          <cell r="D17">
            <v>170</v>
          </cell>
        </row>
        <row r="18">
          <cell r="A18" t="str">
            <v>Guarapari</v>
          </cell>
          <cell r="B18">
            <v>99</v>
          </cell>
          <cell r="C18">
            <v>102</v>
          </cell>
          <cell r="D18">
            <v>201</v>
          </cell>
        </row>
        <row r="19">
          <cell r="A19" t="str">
            <v>Ibatiba</v>
          </cell>
          <cell r="B19">
            <v>33</v>
          </cell>
          <cell r="C19">
            <v>23</v>
          </cell>
          <cell r="D19">
            <v>56</v>
          </cell>
        </row>
        <row r="20">
          <cell r="A20" t="str">
            <v>Domingos Martins</v>
          </cell>
          <cell r="B20">
            <v>39</v>
          </cell>
          <cell r="C20">
            <v>52</v>
          </cell>
          <cell r="D20">
            <v>91</v>
          </cell>
        </row>
        <row r="21">
          <cell r="A21" t="str">
            <v>Viana</v>
          </cell>
          <cell r="B21">
            <v>222</v>
          </cell>
          <cell r="C21">
            <v>85</v>
          </cell>
          <cell r="D21">
            <v>307</v>
          </cell>
        </row>
        <row r="22">
          <cell r="A22" t="str">
            <v>Afonso Cláudio</v>
          </cell>
          <cell r="B22">
            <v>28</v>
          </cell>
          <cell r="C22">
            <v>20</v>
          </cell>
          <cell r="D22">
            <v>48</v>
          </cell>
        </row>
        <row r="23">
          <cell r="A23" t="str">
            <v>Santa Leopoldina</v>
          </cell>
          <cell r="B23">
            <v>5</v>
          </cell>
          <cell r="C23">
            <v>2</v>
          </cell>
          <cell r="D23">
            <v>7</v>
          </cell>
        </row>
        <row r="24">
          <cell r="A24" t="str">
            <v>Marechal Floriano</v>
          </cell>
          <cell r="B24">
            <v>8</v>
          </cell>
          <cell r="C24">
            <v>10</v>
          </cell>
          <cell r="D24">
            <v>18</v>
          </cell>
        </row>
        <row r="25">
          <cell r="A25" t="str">
            <v>Santa Maria de Jetibá</v>
          </cell>
          <cell r="B25">
            <v>26</v>
          </cell>
          <cell r="C25">
            <v>21</v>
          </cell>
          <cell r="D25">
            <v>47</v>
          </cell>
        </row>
        <row r="26">
          <cell r="A26" t="str">
            <v>Total Geral</v>
          </cell>
          <cell r="B26">
            <v>3539</v>
          </cell>
          <cell r="C26">
            <v>3341</v>
          </cell>
          <cell r="D26">
            <v>6880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19" sqref="A19:XFD19"/>
    </sheetView>
  </sheetViews>
  <sheetFormatPr defaultRowHeight="15" x14ac:dyDescent="0.25"/>
  <cols>
    <col min="1" max="1" width="27.7109375" customWidth="1"/>
    <col min="2" max="3" width="10.42578125" customWidth="1"/>
    <col min="4" max="4" width="10.28515625" customWidth="1"/>
    <col min="5" max="5" width="19.85546875" customWidth="1"/>
    <col min="6" max="6" width="15" customWidth="1"/>
    <col min="7" max="7" width="18.42578125" customWidth="1"/>
    <col min="8" max="8" width="13.140625" customWidth="1"/>
    <col min="9" max="9" width="18.7109375" customWidth="1"/>
    <col min="10" max="10" width="14.7109375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 t="s">
        <v>3</v>
      </c>
      <c r="H1" s="1"/>
      <c r="I1" s="1" t="s">
        <v>4</v>
      </c>
      <c r="J1" s="1"/>
    </row>
    <row r="2" spans="1:10" x14ac:dyDescent="0.25">
      <c r="A2" s="1"/>
      <c r="B2" s="2" t="s">
        <v>5</v>
      </c>
      <c r="C2" s="2" t="s">
        <v>6</v>
      </c>
      <c r="D2" s="3" t="s">
        <v>7</v>
      </c>
      <c r="E2" s="4" t="s">
        <v>8</v>
      </c>
      <c r="F2" s="4" t="s">
        <v>9</v>
      </c>
      <c r="G2" s="4" t="s">
        <v>8</v>
      </c>
      <c r="H2" s="4" t="s">
        <v>9</v>
      </c>
      <c r="I2" s="5" t="s">
        <v>8</v>
      </c>
      <c r="J2" s="5" t="s">
        <v>9</v>
      </c>
    </row>
    <row r="3" spans="1:10" x14ac:dyDescent="0.25">
      <c r="A3" s="6" t="s">
        <v>10</v>
      </c>
      <c r="B3" s="7">
        <v>360</v>
      </c>
      <c r="C3" s="7">
        <v>396</v>
      </c>
      <c r="D3" s="8">
        <f>SUM(B3:C3)</f>
        <v>756</v>
      </c>
      <c r="E3" s="9">
        <f t="shared" ref="E3:E26" si="0">IF(ISNA(INDEX(IDADE_10,MATCH($A3,MUNICIPIO,0))),0,INDEX(IDADE_10,MATCH($A3,MUNICIPIO,0)))</f>
        <v>28</v>
      </c>
      <c r="F3" s="10">
        <f>E3/B3</f>
        <v>7.7777777777777779E-2</v>
      </c>
      <c r="G3" s="9">
        <f t="shared" ref="G3:G26" si="1">IF(ISNA(INDEX(IDADE_11,MATCH($A3,MUNICIPIO,0))),0,INDEX(IDADE_11,MATCH($A3,MUNICIPIO,0)))</f>
        <v>20</v>
      </c>
      <c r="H3" s="10">
        <f>G3/C3</f>
        <v>5.0505050505050504E-2</v>
      </c>
      <c r="I3" s="9">
        <f t="shared" ref="I3:I26" si="2">IF(ISNA(INDEX(TOTAL_APLICADO,MATCH($A3,MUNICIPIO,0))),0,INDEX(TOTAL_APLICADO,MATCH($A3,MUNICIPIO,0)))</f>
        <v>48</v>
      </c>
      <c r="J3" s="11">
        <f>I3/D3</f>
        <v>6.3492063492063489E-2</v>
      </c>
    </row>
    <row r="4" spans="1:10" x14ac:dyDescent="0.25">
      <c r="A4" s="6" t="s">
        <v>11</v>
      </c>
      <c r="B4" s="7">
        <v>1339</v>
      </c>
      <c r="C4" s="7">
        <v>1343</v>
      </c>
      <c r="D4" s="8">
        <f t="shared" ref="D4:D25" si="3">SUM(B4:C4)</f>
        <v>2682</v>
      </c>
      <c r="E4" s="9">
        <f t="shared" si="0"/>
        <v>231</v>
      </c>
      <c r="F4" s="10">
        <f t="shared" ref="F4:F26" si="4">E4/B4</f>
        <v>0.17251680358476476</v>
      </c>
      <c r="G4" s="9">
        <f t="shared" si="1"/>
        <v>265</v>
      </c>
      <c r="H4" s="10">
        <f t="shared" ref="H4:H26" si="5">G4/C4</f>
        <v>0.19731943410275501</v>
      </c>
      <c r="I4" s="9">
        <f t="shared" si="2"/>
        <v>496</v>
      </c>
      <c r="J4" s="11">
        <f t="shared" ref="J4:J26" si="6">I4/D4</f>
        <v>0.18493661446681581</v>
      </c>
    </row>
    <row r="5" spans="1:10" x14ac:dyDescent="0.25">
      <c r="A5" s="6" t="s">
        <v>12</v>
      </c>
      <c r="B5" s="7">
        <v>171</v>
      </c>
      <c r="C5" s="7">
        <v>194</v>
      </c>
      <c r="D5" s="8">
        <f t="shared" si="3"/>
        <v>365</v>
      </c>
      <c r="E5" s="9">
        <f t="shared" si="0"/>
        <v>36</v>
      </c>
      <c r="F5" s="10">
        <f t="shared" si="4"/>
        <v>0.21052631578947367</v>
      </c>
      <c r="G5" s="9">
        <f t="shared" si="1"/>
        <v>31</v>
      </c>
      <c r="H5" s="10">
        <f t="shared" si="5"/>
        <v>0.15979381443298968</v>
      </c>
      <c r="I5" s="9">
        <f t="shared" si="2"/>
        <v>67</v>
      </c>
      <c r="J5" s="11">
        <f t="shared" si="6"/>
        <v>0.18356164383561643</v>
      </c>
    </row>
    <row r="6" spans="1:10" x14ac:dyDescent="0.25">
      <c r="A6" s="6" t="s">
        <v>13</v>
      </c>
      <c r="B6" s="7">
        <v>4879</v>
      </c>
      <c r="C6" s="7">
        <v>4913</v>
      </c>
      <c r="D6" s="8">
        <f t="shared" si="3"/>
        <v>9792</v>
      </c>
      <c r="E6" s="9">
        <f t="shared" si="0"/>
        <v>394</v>
      </c>
      <c r="F6" s="10">
        <f t="shared" si="4"/>
        <v>8.0754252920680461E-2</v>
      </c>
      <c r="G6" s="9">
        <f t="shared" si="1"/>
        <v>361</v>
      </c>
      <c r="H6" s="10">
        <f t="shared" si="5"/>
        <v>7.3478526358640342E-2</v>
      </c>
      <c r="I6" s="9">
        <f t="shared" si="2"/>
        <v>755</v>
      </c>
      <c r="J6" s="11">
        <f t="shared" si="6"/>
        <v>7.7103758169934644E-2</v>
      </c>
    </row>
    <row r="7" spans="1:10" x14ac:dyDescent="0.25">
      <c r="A7" s="6" t="s">
        <v>14</v>
      </c>
      <c r="B7" s="7">
        <v>142</v>
      </c>
      <c r="C7" s="7">
        <v>146</v>
      </c>
      <c r="D7" s="8">
        <f t="shared" si="3"/>
        <v>288</v>
      </c>
      <c r="E7" s="9">
        <f t="shared" si="0"/>
        <v>43</v>
      </c>
      <c r="F7" s="10">
        <f t="shared" si="4"/>
        <v>0.30281690140845069</v>
      </c>
      <c r="G7" s="9">
        <f t="shared" si="1"/>
        <v>41</v>
      </c>
      <c r="H7" s="10">
        <f t="shared" si="5"/>
        <v>0.28082191780821919</v>
      </c>
      <c r="I7" s="9">
        <f t="shared" si="2"/>
        <v>84</v>
      </c>
      <c r="J7" s="11">
        <f t="shared" si="6"/>
        <v>0.29166666666666669</v>
      </c>
    </row>
    <row r="8" spans="1:10" x14ac:dyDescent="0.25">
      <c r="A8" s="6" t="s">
        <v>15</v>
      </c>
      <c r="B8" s="7">
        <v>412</v>
      </c>
      <c r="C8" s="7">
        <v>443</v>
      </c>
      <c r="D8" s="8">
        <f t="shared" si="3"/>
        <v>855</v>
      </c>
      <c r="E8" s="9">
        <f t="shared" si="0"/>
        <v>39</v>
      </c>
      <c r="F8" s="10">
        <f t="shared" si="4"/>
        <v>9.4660194174757281E-2</v>
      </c>
      <c r="G8" s="9">
        <f t="shared" si="1"/>
        <v>52</v>
      </c>
      <c r="H8" s="10">
        <f t="shared" si="5"/>
        <v>0.11738148984198646</v>
      </c>
      <c r="I8" s="9">
        <f t="shared" si="2"/>
        <v>91</v>
      </c>
      <c r="J8" s="11">
        <f t="shared" si="6"/>
        <v>0.1064327485380117</v>
      </c>
    </row>
    <row r="9" spans="1:10" x14ac:dyDescent="0.25">
      <c r="A9" s="6" t="s">
        <v>16</v>
      </c>
      <c r="B9" s="7">
        <v>234</v>
      </c>
      <c r="C9" s="7">
        <v>238</v>
      </c>
      <c r="D9" s="8">
        <f t="shared" si="3"/>
        <v>472</v>
      </c>
      <c r="E9" s="9">
        <f t="shared" si="0"/>
        <v>0</v>
      </c>
      <c r="F9" s="10">
        <f t="shared" si="4"/>
        <v>0</v>
      </c>
      <c r="G9" s="9">
        <f t="shared" si="1"/>
        <v>0</v>
      </c>
      <c r="H9" s="10">
        <f t="shared" si="5"/>
        <v>0</v>
      </c>
      <c r="I9" s="9">
        <f t="shared" si="2"/>
        <v>0</v>
      </c>
      <c r="J9" s="11">
        <f t="shared" si="6"/>
        <v>0</v>
      </c>
    </row>
    <row r="10" spans="1:10" x14ac:dyDescent="0.25">
      <c r="A10" s="6" t="s">
        <v>17</v>
      </c>
      <c r="B10" s="7">
        <v>1635</v>
      </c>
      <c r="C10" s="7">
        <v>1600</v>
      </c>
      <c r="D10" s="8">
        <f t="shared" si="3"/>
        <v>3235</v>
      </c>
      <c r="E10" s="9">
        <f t="shared" si="0"/>
        <v>99</v>
      </c>
      <c r="F10" s="10">
        <f t="shared" si="4"/>
        <v>6.0550458715596334E-2</v>
      </c>
      <c r="G10" s="9">
        <f t="shared" si="1"/>
        <v>102</v>
      </c>
      <c r="H10" s="10">
        <f t="shared" si="5"/>
        <v>6.3750000000000001E-2</v>
      </c>
      <c r="I10" s="9">
        <f t="shared" si="2"/>
        <v>201</v>
      </c>
      <c r="J10" s="11">
        <f t="shared" si="6"/>
        <v>6.2132921174652238E-2</v>
      </c>
    </row>
    <row r="11" spans="1:10" x14ac:dyDescent="0.25">
      <c r="A11" s="6" t="s">
        <v>18</v>
      </c>
      <c r="B11" s="7">
        <v>350</v>
      </c>
      <c r="C11" s="7">
        <v>345</v>
      </c>
      <c r="D11" s="8">
        <f t="shared" si="3"/>
        <v>695</v>
      </c>
      <c r="E11" s="9">
        <f t="shared" si="0"/>
        <v>33</v>
      </c>
      <c r="F11" s="10">
        <f t="shared" si="4"/>
        <v>9.4285714285714292E-2</v>
      </c>
      <c r="G11" s="9">
        <f t="shared" si="1"/>
        <v>23</v>
      </c>
      <c r="H11" s="10">
        <f t="shared" si="5"/>
        <v>6.6666666666666666E-2</v>
      </c>
      <c r="I11" s="9">
        <f t="shared" si="2"/>
        <v>56</v>
      </c>
      <c r="J11" s="11">
        <f t="shared" si="6"/>
        <v>8.0575539568345317E-2</v>
      </c>
    </row>
    <row r="12" spans="1:10" x14ac:dyDescent="0.25">
      <c r="A12" s="6" t="s">
        <v>19</v>
      </c>
      <c r="B12" s="7">
        <v>161</v>
      </c>
      <c r="C12" s="7">
        <v>160</v>
      </c>
      <c r="D12" s="8">
        <f t="shared" si="3"/>
        <v>321</v>
      </c>
      <c r="E12" s="9">
        <f t="shared" si="0"/>
        <v>47</v>
      </c>
      <c r="F12" s="10">
        <f t="shared" si="4"/>
        <v>0.29192546583850931</v>
      </c>
      <c r="G12" s="9">
        <f t="shared" si="1"/>
        <v>36</v>
      </c>
      <c r="H12" s="10">
        <f t="shared" si="5"/>
        <v>0.22500000000000001</v>
      </c>
      <c r="I12" s="9">
        <f t="shared" si="2"/>
        <v>83</v>
      </c>
      <c r="J12" s="11">
        <f t="shared" si="6"/>
        <v>0.25856697819314639</v>
      </c>
    </row>
    <row r="13" spans="1:10" x14ac:dyDescent="0.25">
      <c r="A13" s="6" t="s">
        <v>20</v>
      </c>
      <c r="B13" s="7">
        <v>147</v>
      </c>
      <c r="C13" s="7">
        <v>168</v>
      </c>
      <c r="D13" s="8">
        <f t="shared" si="3"/>
        <v>315</v>
      </c>
      <c r="E13" s="9">
        <f t="shared" si="0"/>
        <v>86</v>
      </c>
      <c r="F13" s="10">
        <f t="shared" si="4"/>
        <v>0.58503401360544216</v>
      </c>
      <c r="G13" s="9">
        <f t="shared" si="1"/>
        <v>104</v>
      </c>
      <c r="H13" s="10">
        <f t="shared" si="5"/>
        <v>0.61904761904761907</v>
      </c>
      <c r="I13" s="9">
        <f t="shared" si="2"/>
        <v>190</v>
      </c>
      <c r="J13" s="11">
        <f t="shared" si="6"/>
        <v>0.60317460317460314</v>
      </c>
    </row>
    <row r="14" spans="1:10" x14ac:dyDescent="0.25">
      <c r="A14" s="6" t="s">
        <v>21</v>
      </c>
      <c r="B14" s="7">
        <v>107</v>
      </c>
      <c r="C14" s="7">
        <v>107</v>
      </c>
      <c r="D14" s="8">
        <f t="shared" si="3"/>
        <v>214</v>
      </c>
      <c r="E14" s="9">
        <f t="shared" si="0"/>
        <v>43</v>
      </c>
      <c r="F14" s="10">
        <f t="shared" si="4"/>
        <v>0.40186915887850466</v>
      </c>
      <c r="G14" s="9">
        <f t="shared" si="1"/>
        <v>50</v>
      </c>
      <c r="H14" s="10">
        <f t="shared" si="5"/>
        <v>0.46728971962616822</v>
      </c>
      <c r="I14" s="9">
        <f t="shared" si="2"/>
        <v>93</v>
      </c>
      <c r="J14" s="11">
        <f t="shared" si="6"/>
        <v>0.43457943925233644</v>
      </c>
    </row>
    <row r="15" spans="1:10" x14ac:dyDescent="0.25">
      <c r="A15" s="6" t="s">
        <v>22</v>
      </c>
      <c r="B15" s="7">
        <v>149</v>
      </c>
      <c r="C15" s="7">
        <v>174</v>
      </c>
      <c r="D15" s="8">
        <f t="shared" si="3"/>
        <v>323</v>
      </c>
      <c r="E15" s="9">
        <f t="shared" si="0"/>
        <v>0</v>
      </c>
      <c r="F15" s="10">
        <f t="shared" si="4"/>
        <v>0</v>
      </c>
      <c r="G15" s="9">
        <f t="shared" si="1"/>
        <v>0</v>
      </c>
      <c r="H15" s="10">
        <f t="shared" si="5"/>
        <v>0</v>
      </c>
      <c r="I15" s="9">
        <f t="shared" si="2"/>
        <v>0</v>
      </c>
      <c r="J15" s="11">
        <f t="shared" si="6"/>
        <v>0</v>
      </c>
    </row>
    <row r="16" spans="1:10" x14ac:dyDescent="0.25">
      <c r="A16" s="6" t="s">
        <v>23</v>
      </c>
      <c r="B16" s="7">
        <v>129</v>
      </c>
      <c r="C16" s="7">
        <v>143</v>
      </c>
      <c r="D16" s="8">
        <f t="shared" si="3"/>
        <v>272</v>
      </c>
      <c r="E16" s="9">
        <f t="shared" si="0"/>
        <v>72</v>
      </c>
      <c r="F16" s="10">
        <f t="shared" si="4"/>
        <v>0.55813953488372092</v>
      </c>
      <c r="G16" s="9">
        <f t="shared" si="1"/>
        <v>84</v>
      </c>
      <c r="H16" s="10">
        <f t="shared" si="5"/>
        <v>0.58741258741258739</v>
      </c>
      <c r="I16" s="9">
        <f t="shared" si="2"/>
        <v>156</v>
      </c>
      <c r="J16" s="11">
        <f t="shared" si="6"/>
        <v>0.57352941176470584</v>
      </c>
    </row>
    <row r="17" spans="1:10" x14ac:dyDescent="0.25">
      <c r="A17" s="6" t="s">
        <v>24</v>
      </c>
      <c r="B17" s="7">
        <v>205</v>
      </c>
      <c r="C17" s="7">
        <v>217</v>
      </c>
      <c r="D17" s="8">
        <f t="shared" si="3"/>
        <v>422</v>
      </c>
      <c r="E17" s="9">
        <f t="shared" si="0"/>
        <v>8</v>
      </c>
      <c r="F17" s="10">
        <f t="shared" si="4"/>
        <v>3.9024390243902439E-2</v>
      </c>
      <c r="G17" s="9">
        <f t="shared" si="1"/>
        <v>10</v>
      </c>
      <c r="H17" s="10">
        <f t="shared" si="5"/>
        <v>4.6082949308755762E-2</v>
      </c>
      <c r="I17" s="9">
        <f t="shared" si="2"/>
        <v>18</v>
      </c>
      <c r="J17" s="11">
        <f t="shared" si="6"/>
        <v>4.2654028436018961E-2</v>
      </c>
    </row>
    <row r="18" spans="1:10" x14ac:dyDescent="0.25">
      <c r="A18" s="6" t="s">
        <v>25</v>
      </c>
      <c r="B18" s="7">
        <v>152</v>
      </c>
      <c r="C18" s="7">
        <v>143</v>
      </c>
      <c r="D18" s="8">
        <f t="shared" si="3"/>
        <v>295</v>
      </c>
      <c r="E18" s="9">
        <f t="shared" si="0"/>
        <v>5</v>
      </c>
      <c r="F18" s="10">
        <f t="shared" si="4"/>
        <v>3.2894736842105261E-2</v>
      </c>
      <c r="G18" s="9">
        <f t="shared" si="1"/>
        <v>2</v>
      </c>
      <c r="H18" s="10">
        <f t="shared" si="5"/>
        <v>1.3986013986013986E-2</v>
      </c>
      <c r="I18" s="9">
        <f t="shared" si="2"/>
        <v>7</v>
      </c>
      <c r="J18" s="11">
        <f t="shared" si="6"/>
        <v>2.3728813559322035E-2</v>
      </c>
    </row>
    <row r="19" spans="1:10" x14ac:dyDescent="0.25">
      <c r="A19" s="6" t="s">
        <v>26</v>
      </c>
      <c r="B19" s="7">
        <v>501</v>
      </c>
      <c r="C19" s="7">
        <v>602</v>
      </c>
      <c r="D19" s="8">
        <f t="shared" si="3"/>
        <v>1103</v>
      </c>
      <c r="E19" s="9">
        <f t="shared" si="0"/>
        <v>26</v>
      </c>
      <c r="F19" s="10">
        <f t="shared" si="4"/>
        <v>5.1896207584830337E-2</v>
      </c>
      <c r="G19" s="9">
        <f t="shared" si="1"/>
        <v>21</v>
      </c>
      <c r="H19" s="10">
        <f t="shared" si="5"/>
        <v>3.4883720930232558E-2</v>
      </c>
      <c r="I19" s="9">
        <f t="shared" si="2"/>
        <v>47</v>
      </c>
      <c r="J19" s="11">
        <f t="shared" si="6"/>
        <v>4.2611060743427021E-2</v>
      </c>
    </row>
    <row r="20" spans="1:10" x14ac:dyDescent="0.25">
      <c r="A20" s="6" t="s">
        <v>27</v>
      </c>
      <c r="B20" s="7">
        <v>238</v>
      </c>
      <c r="C20" s="7">
        <v>270</v>
      </c>
      <c r="D20" s="8">
        <f t="shared" si="3"/>
        <v>508</v>
      </c>
      <c r="E20" s="9">
        <f t="shared" si="0"/>
        <v>50</v>
      </c>
      <c r="F20" s="10">
        <f t="shared" si="4"/>
        <v>0.21008403361344538</v>
      </c>
      <c r="G20" s="9">
        <f t="shared" si="1"/>
        <v>66</v>
      </c>
      <c r="H20" s="10">
        <f t="shared" si="5"/>
        <v>0.24444444444444444</v>
      </c>
      <c r="I20" s="9">
        <f t="shared" si="2"/>
        <v>116</v>
      </c>
      <c r="J20" s="11">
        <f t="shared" si="6"/>
        <v>0.2283464566929134</v>
      </c>
    </row>
    <row r="21" spans="1:10" x14ac:dyDescent="0.25">
      <c r="A21" s="6" t="s">
        <v>28</v>
      </c>
      <c r="B21" s="7">
        <v>7409</v>
      </c>
      <c r="C21" s="7">
        <v>7471</v>
      </c>
      <c r="D21" s="8">
        <f t="shared" si="3"/>
        <v>14880</v>
      </c>
      <c r="E21" s="9">
        <f t="shared" si="0"/>
        <v>655</v>
      </c>
      <c r="F21" s="10">
        <f t="shared" si="4"/>
        <v>8.8405992711567016E-2</v>
      </c>
      <c r="G21" s="9">
        <f t="shared" si="1"/>
        <v>661</v>
      </c>
      <c r="H21" s="10">
        <f t="shared" si="5"/>
        <v>8.8475438361665104E-2</v>
      </c>
      <c r="I21" s="9">
        <f t="shared" si="2"/>
        <v>1316</v>
      </c>
      <c r="J21" s="11">
        <f t="shared" si="6"/>
        <v>8.8440860215053763E-2</v>
      </c>
    </row>
    <row r="22" spans="1:10" x14ac:dyDescent="0.25">
      <c r="A22" s="6" t="s">
        <v>29</v>
      </c>
      <c r="B22" s="7">
        <v>253</v>
      </c>
      <c r="C22" s="7">
        <v>288</v>
      </c>
      <c r="D22" s="8">
        <f t="shared" si="3"/>
        <v>541</v>
      </c>
      <c r="E22" s="9">
        <f t="shared" si="0"/>
        <v>94</v>
      </c>
      <c r="F22" s="10">
        <f t="shared" si="4"/>
        <v>0.3715415019762846</v>
      </c>
      <c r="G22" s="9">
        <f t="shared" si="1"/>
        <v>76</v>
      </c>
      <c r="H22" s="10">
        <f t="shared" si="5"/>
        <v>0.2638888888888889</v>
      </c>
      <c r="I22" s="9">
        <f t="shared" si="2"/>
        <v>170</v>
      </c>
      <c r="J22" s="11">
        <f t="shared" si="6"/>
        <v>0.3142329020332717</v>
      </c>
    </row>
    <row r="23" spans="1:10" x14ac:dyDescent="0.25">
      <c r="A23" s="6" t="s">
        <v>30</v>
      </c>
      <c r="B23" s="7">
        <v>950</v>
      </c>
      <c r="C23" s="7">
        <v>1022</v>
      </c>
      <c r="D23" s="8">
        <f t="shared" si="3"/>
        <v>1972</v>
      </c>
      <c r="E23" s="9">
        <f t="shared" si="0"/>
        <v>222</v>
      </c>
      <c r="F23" s="10">
        <f t="shared" si="4"/>
        <v>0.2336842105263158</v>
      </c>
      <c r="G23" s="9">
        <f t="shared" si="1"/>
        <v>85</v>
      </c>
      <c r="H23" s="10">
        <f t="shared" si="5"/>
        <v>8.3170254403131111E-2</v>
      </c>
      <c r="I23" s="9">
        <f t="shared" si="2"/>
        <v>307</v>
      </c>
      <c r="J23" s="11">
        <f t="shared" si="6"/>
        <v>0.15567951318458417</v>
      </c>
    </row>
    <row r="24" spans="1:10" x14ac:dyDescent="0.25">
      <c r="A24" s="6" t="s">
        <v>31</v>
      </c>
      <c r="B24" s="7">
        <v>5499</v>
      </c>
      <c r="C24" s="7">
        <v>5527</v>
      </c>
      <c r="D24" s="8">
        <f t="shared" si="3"/>
        <v>11026</v>
      </c>
      <c r="E24" s="9">
        <f t="shared" si="0"/>
        <v>422</v>
      </c>
      <c r="F24" s="10">
        <f t="shared" si="4"/>
        <v>7.6741225677395886E-2</v>
      </c>
      <c r="G24" s="9">
        <f t="shared" si="1"/>
        <v>370</v>
      </c>
      <c r="H24" s="10">
        <f t="shared" si="5"/>
        <v>6.694409263614981E-2</v>
      </c>
      <c r="I24" s="9">
        <f t="shared" si="2"/>
        <v>792</v>
      </c>
      <c r="J24" s="11">
        <f t="shared" si="6"/>
        <v>7.1830219481226198E-2</v>
      </c>
    </row>
    <row r="25" spans="1:10" x14ac:dyDescent="0.25">
      <c r="A25" s="6" t="s">
        <v>32</v>
      </c>
      <c r="B25" s="7">
        <v>3570</v>
      </c>
      <c r="C25" s="7">
        <v>3623</v>
      </c>
      <c r="D25" s="8">
        <f t="shared" si="3"/>
        <v>7193</v>
      </c>
      <c r="E25" s="9">
        <f t="shared" si="0"/>
        <v>906</v>
      </c>
      <c r="F25" s="10">
        <f t="shared" si="4"/>
        <v>0.253781512605042</v>
      </c>
      <c r="G25" s="9">
        <f t="shared" si="1"/>
        <v>881</v>
      </c>
      <c r="H25" s="10">
        <f t="shared" si="5"/>
        <v>0.24316864476952801</v>
      </c>
      <c r="I25" s="9">
        <f t="shared" si="2"/>
        <v>1787</v>
      </c>
      <c r="J25" s="11">
        <f t="shared" si="6"/>
        <v>0.24843597942444043</v>
      </c>
    </row>
    <row r="26" spans="1:10" x14ac:dyDescent="0.25">
      <c r="A26" s="3" t="s">
        <v>33</v>
      </c>
      <c r="B26" s="12">
        <f>SUM(B3:B25)</f>
        <v>28992</v>
      </c>
      <c r="C26" s="12">
        <f t="shared" ref="C26:D26" si="7">SUM(C3:C25)</f>
        <v>29533</v>
      </c>
      <c r="D26" s="12">
        <f t="shared" si="7"/>
        <v>58525</v>
      </c>
      <c r="E26" s="13">
        <f t="shared" si="0"/>
        <v>3539</v>
      </c>
      <c r="F26" s="10">
        <f t="shared" si="4"/>
        <v>0.12206815673289183</v>
      </c>
      <c r="G26" s="13">
        <f t="shared" si="1"/>
        <v>3341</v>
      </c>
      <c r="H26" s="10">
        <f t="shared" si="5"/>
        <v>0.11312768767141841</v>
      </c>
      <c r="I26" s="13">
        <f t="shared" si="2"/>
        <v>6880</v>
      </c>
      <c r="J26" s="11">
        <f t="shared" si="6"/>
        <v>0.11755659974369928</v>
      </c>
    </row>
    <row r="27" spans="1:10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25">
      <c r="A29" s="15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x14ac:dyDescent="0.25">
      <c r="A30" s="16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x14ac:dyDescent="0.25">
      <c r="A31" s="16" t="s">
        <v>36</v>
      </c>
      <c r="B31" s="14"/>
      <c r="C31" s="14"/>
      <c r="D31" s="14"/>
      <c r="E31" s="14"/>
      <c r="F31" s="14"/>
      <c r="G31" s="14"/>
      <c r="H31" s="14"/>
      <c r="I31" s="14"/>
      <c r="J31" s="14"/>
    </row>
    <row r="32" spans="1:10" x14ac:dyDescent="0.25">
      <c r="A32" s="16" t="s">
        <v>37</v>
      </c>
      <c r="B32" s="14"/>
      <c r="C32" s="14"/>
      <c r="D32" s="14"/>
      <c r="E32" s="14"/>
      <c r="F32" s="14"/>
      <c r="G32" s="14"/>
      <c r="H32" s="14"/>
      <c r="I32" s="14"/>
      <c r="J32" s="14"/>
    </row>
  </sheetData>
  <mergeCells count="5">
    <mergeCell ref="A1:A2"/>
    <mergeCell ref="B1:D1"/>
    <mergeCell ref="E1:F1"/>
    <mergeCell ref="G1:H1"/>
    <mergeCell ref="I1:J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COBERTURA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Santana Alves da Cruz</dc:creator>
  <cp:lastModifiedBy>Mayara Santana Alves da Cruz</cp:lastModifiedBy>
  <dcterms:created xsi:type="dcterms:W3CDTF">2024-03-01T13:06:28Z</dcterms:created>
  <dcterms:modified xsi:type="dcterms:W3CDTF">2024-03-01T13:09:05Z</dcterms:modified>
</cp:coreProperties>
</file>